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_splosni del" sheetId="1" r:id="rId1"/>
    <sheet name="2_Rekapitulacija" sheetId="2" r:id="rId2"/>
    <sheet name="A_mizarski del" sheetId="3" r:id="rId3"/>
    <sheet name="B_kupljena oprema" sheetId="4" r:id="rId4"/>
  </sheets>
  <definedNames/>
  <calcPr fullCalcOnLoad="1"/>
</workbook>
</file>

<file path=xl/sharedStrings.xml><?xml version="1.0" encoding="utf-8"?>
<sst xmlns="http://schemas.openxmlformats.org/spreadsheetml/2006/main" count="116" uniqueCount="92">
  <si>
    <t>OBJEKT:            Dom zaščite in reševanja Trzin</t>
  </si>
  <si>
    <t>PROJEKT:         Projekt notranje opreme – PZI</t>
  </si>
  <si>
    <t>PROJEKTANT:  Počivašek d.o.o., Orožnova ulica 1, 3000 Celje</t>
  </si>
  <si>
    <t>ZBIRNIK VSEH DEL NOTRANJE OPREME</t>
  </si>
  <si>
    <t>A</t>
  </si>
  <si>
    <t>MIZARSKI IZDELKI</t>
  </si>
  <si>
    <t>B</t>
  </si>
  <si>
    <t>KUPLJENA OPREMA</t>
  </si>
  <si>
    <t>POPIS OPREME</t>
  </si>
  <si>
    <t>Opombe – veljajo za vse postavke popisa:</t>
  </si>
  <si>
    <t>V posameznih postavkah so upoštevana vsa pripravljalna in zaključna dela, potreben montažni in pritrdilni material ter eventualno potrebna podkonstrukcija.</t>
  </si>
  <si>
    <t>Za vse gotove proizvode oz. dobavljene elemente je potrebno predhodno pridobiti pisno potrditev arhitekta o ustreznosti doseganja tehnoloških in estetskih specifikacij posameznih kosov.</t>
  </si>
  <si>
    <t>Za vse izdelane elemente je potrebno predhodno dogovoriti z arhitektom vse podrobnosti izdelave, barve, materiale, detajle ter na podlagi vzorcev pridobiti pisno potrditev o ustreznosti.</t>
  </si>
  <si>
    <t>Za vse izdelane elemente je potrebno izdelati delavniške načrte, ki jih potrdi arhitekt.</t>
  </si>
  <si>
    <t xml:space="preserve">Za vse serijske elemente je potrebno izdelati vzorčne kose, ki jih potrdi arhitekt. </t>
  </si>
  <si>
    <t>Mere, prikazane v shemah in risbah, je potrebno preveriti z arhitektom in za vse vgrajene elemente preveriti tudi mere na licu mesta.</t>
  </si>
  <si>
    <t xml:space="preserve">Sheme elementov, prikazani detajli in arhitekturne risbe so sestavni del posameznih postavk. </t>
  </si>
  <si>
    <t xml:space="preserve">Vse elemente je po izdelavi in dobavi potrebno montirati oziroma razporediti skladno z dispozicijskim načrtom in po dogovoru z arhitektom. </t>
  </si>
  <si>
    <t xml:space="preserve">V ponudbi mizarskih izdelkov je potrebno vključiti in upoštevati vse dele postavke, vključno z predvideno dodatno opremo. </t>
  </si>
  <si>
    <t>Za vse elemente je potrebno predložiti potrdila da so primerna za javne stavbe in vse ustrezne A teste ki so zahtevani v Sloveniji.</t>
  </si>
  <si>
    <t>REKAPITULACIJA OPREME</t>
  </si>
  <si>
    <t>Cena</t>
  </si>
  <si>
    <t>DODATNA OPREMA</t>
  </si>
  <si>
    <t>DDV 22%</t>
  </si>
  <si>
    <t>SKUPAJ Z DDV</t>
  </si>
  <si>
    <t>kos</t>
  </si>
  <si>
    <t>cena/kos</t>
  </si>
  <si>
    <t>skupaj cena</t>
  </si>
  <si>
    <t>A.</t>
  </si>
  <si>
    <t>1.</t>
  </si>
  <si>
    <t>MIZE</t>
  </si>
  <si>
    <t>1.1</t>
  </si>
  <si>
    <t>M1 – miza</t>
  </si>
  <si>
    <t>Izdelava, dostava in razporeditev opreme po načrtu opreme – glej shemo!</t>
  </si>
  <si>
    <t>Opis:</t>
  </si>
  <si>
    <t>plošča mize:  visokotlačni stisnjeni laminat HPL, npr.: fundermax compact, kompaktna plošča debeline 10 mm, površinska obdelava FH,  barva RAL 7038, vidni robovi ob strani, plošča položena na namizni okvir, pritrjena / lepljena s spodnje strani z vijaki</t>
  </si>
  <si>
    <t>kovinsko ogrodje mize: izdelano po detajlu, prašno barvano kovinsko podnožje sestavljeno iz jeklenih okroglih profilov ∅30 mm, 
med seboj nevidno zvarjenih, vsi zvari zbrušeni in zglajeni, barva RAL 7038</t>
  </si>
  <si>
    <t>zaključki: okrogli zaključki iz trde črne gume ∅30mm ustavljeni v profil noge</t>
  </si>
  <si>
    <t>distančniki: okrogli distančniki iz trde črne gume, d=5mm, vstavljeni med vezano ploščo in kovinsko konstrukcijo 
- skoznje vijačeni utopljeni vijaki - pozicija distančnikov na razdalji  10cm od nog proti sredini mize</t>
  </si>
  <si>
    <r>
      <rPr>
        <b/>
        <sz val="9"/>
        <color indexed="8"/>
        <rFont val="Arial Narrow"/>
        <family val="2"/>
      </rPr>
      <t>Dimenzija:</t>
    </r>
    <r>
      <rPr>
        <sz val="9"/>
        <color indexed="8"/>
        <rFont val="Arial Narrow"/>
        <family val="2"/>
      </rPr>
      <t xml:space="preserve"> šxgxv = 150x75x75 cm</t>
    </r>
  </si>
  <si>
    <t>Skupaj kosov:</t>
  </si>
  <si>
    <t>2.</t>
  </si>
  <si>
    <t>OMARE</t>
  </si>
  <si>
    <t>2.1</t>
  </si>
  <si>
    <t>O3c, O3e, O3f – arhivske omare</t>
  </si>
  <si>
    <r>
      <rPr>
        <b/>
        <sz val="9"/>
        <color indexed="8"/>
        <rFont val="Arial Narrow"/>
        <family val="2"/>
      </rPr>
      <t xml:space="preserve">Opis: </t>
    </r>
    <r>
      <rPr>
        <sz val="9"/>
        <color indexed="8"/>
        <rFont val="Arial Narrow"/>
        <family val="2"/>
      </rPr>
      <t>Arhivske lesene omare v dvorani v prvem nadstropju. Korpus; iveral 20 mm, mat bela barva; fronte MDF debeline 20 mm, obojestransko kaširan siv RAL 7038 (FUNDERMAX), vidni robovi plošče; Ročaj profilirana lesena letev 30x30, na vidno stran lepljen siv laminat RAL 7038, kvaliteteno okovje (Blum); Police iveral plošče 20 mm sive barve RAL 7038, nastavljive po višini.</t>
    </r>
  </si>
  <si>
    <r>
      <rPr>
        <b/>
        <sz val="9"/>
        <color indexed="8"/>
        <rFont val="Arial Narrow"/>
        <family val="2"/>
      </rPr>
      <t xml:space="preserve">V postavko vključeno: </t>
    </r>
    <r>
      <rPr>
        <sz val="9"/>
        <color indexed="8"/>
        <rFont val="Arial Narrow"/>
        <family val="2"/>
      </rPr>
      <t xml:space="preserve"> maska v coni prezračevanja iz MDF plošče deb. 20 mm, na vidnem delu kaširan siv laminat RAL 7038 (Fundermax), poravnana z spodnjim delom omare
- nalepka - gasilni aparat, po zahtevah požarne varnosti, izdelana po grafični predlogi arhitekta
- fronte pred konvektorjem z rezkanimi utori 30x20 mm za prezračevanje, glej detajl 3</t>
    </r>
  </si>
  <si>
    <r>
      <rPr>
        <b/>
        <sz val="9"/>
        <color indexed="8"/>
        <rFont val="Arial Narrow"/>
        <family val="2"/>
      </rPr>
      <t xml:space="preserve">Opomba: </t>
    </r>
    <r>
      <rPr>
        <sz val="9"/>
        <color indexed="8"/>
        <rFont val="Arial Narrow"/>
        <family val="2"/>
      </rPr>
      <t>Vključena prestavitev vtičnic s stene v omaro - 2 poziciji (glej shemo)</t>
    </r>
  </si>
  <si>
    <r>
      <rPr>
        <b/>
        <sz val="9"/>
        <color indexed="8"/>
        <rFont val="Arial Narrow"/>
        <family val="2"/>
      </rPr>
      <t xml:space="preserve">Dimenzija: </t>
    </r>
    <r>
      <rPr>
        <sz val="9"/>
        <color indexed="8"/>
        <rFont val="Arial Narrow"/>
        <family val="2"/>
      </rPr>
      <t>šxgxv, z že všteto masko</t>
    </r>
  </si>
  <si>
    <t>O3c 336x50x290(240+50) + 76x50x290(240+50) cm</t>
  </si>
  <si>
    <t>O3e 383x45x290(240+50) cm</t>
  </si>
  <si>
    <t>O3f 529x50x290(240+50) cm</t>
  </si>
  <si>
    <t>2.2</t>
  </si>
  <si>
    <t>O4 – odprta omara</t>
  </si>
  <si>
    <r>
      <rPr>
        <b/>
        <sz val="9"/>
        <color indexed="8"/>
        <rFont val="Arial Narrow"/>
        <family val="2"/>
      </rPr>
      <t>Opis:</t>
    </r>
    <r>
      <rPr>
        <sz val="9"/>
        <color indexed="8"/>
        <rFont val="Arial Narrow"/>
        <family val="2"/>
      </rPr>
      <t xml:space="preserve"> ogrodje s policami sestavljeno iz vezanih plošč deb. 10 mm, obojestrano kaširan siv RAL 7038 laminat (Fundermax) d=2.5 mm; vidni robovi vezane plošče ob strani, vse lepljeno,
leseni čepi, zaključki: okrogli gumijasti podstavki iz trde črne gume ∅18mm, d=10 mm</t>
    </r>
  </si>
  <si>
    <r>
      <rPr>
        <b/>
        <sz val="9"/>
        <color indexed="8"/>
        <rFont val="Arial Narrow"/>
        <family val="2"/>
      </rPr>
      <t>Dimenzija:</t>
    </r>
    <r>
      <rPr>
        <sz val="9"/>
        <color indexed="8"/>
        <rFont val="Arial Narrow"/>
        <family val="2"/>
      </rPr>
      <t xml:space="preserve"> šxgxv = 94x30x75</t>
    </r>
  </si>
  <si>
    <t>3.</t>
  </si>
  <si>
    <t>KLOPI</t>
  </si>
  <si>
    <t>3.1</t>
  </si>
  <si>
    <t>KL2 – klop</t>
  </si>
  <si>
    <r>
      <rPr>
        <b/>
        <sz val="9"/>
        <color indexed="8"/>
        <rFont val="Arial Narrow"/>
        <family val="2"/>
      </rPr>
      <t xml:space="preserve">Opis: </t>
    </r>
    <r>
      <rPr>
        <sz val="9"/>
        <color indexed="8"/>
        <rFont val="Arial Narrow"/>
        <family val="2"/>
      </rPr>
      <t>lesena klop z naslonjalom, pravokotne oblike. ogrodje: vezane plošče debeline 30 mm, dvostransko kaširane laminatom (Fundermax), 
Barva RAL 7038, vidni robovi vezane plošče, vse lepljeno, talni zaključek: višinsko nastavljiv vijak z  filcem ∅18 mm, d=5 mm</t>
    </r>
  </si>
  <si>
    <r>
      <rPr>
        <b/>
        <sz val="9"/>
        <color indexed="8"/>
        <rFont val="Arial Narrow"/>
        <family val="2"/>
      </rPr>
      <t xml:space="preserve">Dimenzija: </t>
    </r>
    <r>
      <rPr>
        <sz val="9"/>
        <color indexed="8"/>
        <rFont val="Arial Narrow"/>
        <family val="2"/>
      </rPr>
      <t>šxgxv = 400x45x90(45+45) cm</t>
    </r>
  </si>
  <si>
    <t xml:space="preserve">Skupaj kosov: </t>
  </si>
  <si>
    <t>4.</t>
  </si>
  <si>
    <t>KUHINJE</t>
  </si>
  <si>
    <t>4.1</t>
  </si>
  <si>
    <t>K3 – čajna kuhinja</t>
  </si>
  <si>
    <t>Izdelava, dostava in razporeditev opreme po načrtu opreme.</t>
  </si>
  <si>
    <r>
      <rPr>
        <b/>
        <sz val="9"/>
        <color indexed="8"/>
        <rFont val="Arial Narrow"/>
        <family val="2"/>
      </rPr>
      <t>Opis:</t>
    </r>
    <r>
      <rPr>
        <sz val="9"/>
        <color indexed="8"/>
        <rFont val="Arial Narrow"/>
        <family val="2"/>
      </rPr>
      <t xml:space="preserve"> korpus: iveral deb. 20 mm, mat bela barva, fronte: vezana plošča debeline 30 mm, obojestransko kaširan siv RAL 7038 laminat (Fundermax), vidni robovi plošče, pult in obloga: vezana plošča debeline 20 mm, obojestransko kaširan siv RAL 7038 laminat (Fundermax), vidni robovi plošče, steklokeramična plošča poravnana z laminatom, za pomivalno korito glej detajl 1. </t>
    </r>
  </si>
  <si>
    <r>
      <rPr>
        <b/>
        <sz val="9"/>
        <color indexed="8"/>
        <rFont val="Arial Narrow"/>
        <family val="2"/>
      </rPr>
      <t xml:space="preserve">V postavko vključeno: 
</t>
    </r>
    <r>
      <rPr>
        <sz val="9"/>
        <color indexed="8"/>
        <rFont val="Arial Narrow"/>
        <family val="2"/>
      </rPr>
      <t xml:space="preserve">kuhinjska armatura: ALVEUS LAYLA
pomivalno korito: IKEA BOHOLMEN 23x40x15
sifon: tipski
vgradni podpultni hladilnik: Whirpool ARG585/A+ 59,6 x 81,5 x 54,5 cm
vgradna mikrovalovna pečica: Gorenje BM300x   ali podobno 46,3x37,8x34,5 cm
steklokeramična kuhalna plošča: AEG HRB32310NB ali podobno 29x6x52 cm
linijska LED svetilka
izvlečne smeti - vgradni koši (3) za ločeno zbiranje odpadkov (npr. Hailo 3610541)
Maska (cokel) - laminat Fundermax 404 x 8 x 2 cm </t>
    </r>
  </si>
  <si>
    <r>
      <rPr>
        <b/>
        <sz val="9"/>
        <color indexed="8"/>
        <rFont val="Arial Narrow"/>
        <family val="2"/>
      </rPr>
      <t xml:space="preserve">Opomba: </t>
    </r>
    <r>
      <rPr>
        <sz val="9"/>
        <color indexed="8"/>
        <rFont val="Arial Narrow"/>
        <family val="2"/>
      </rPr>
      <t>Vključena prestavitev vtičnic in stikal s stene na zadnjo stran omare ter obloge  - glej shemo.</t>
    </r>
  </si>
  <si>
    <r>
      <rPr>
        <b/>
        <sz val="9"/>
        <color indexed="8"/>
        <rFont val="Arial Narrow"/>
        <family val="2"/>
      </rPr>
      <t>Dimenzija:</t>
    </r>
    <r>
      <rPr>
        <sz val="9"/>
        <color indexed="8"/>
        <rFont val="Arial Narrow"/>
        <family val="2"/>
      </rPr>
      <t xml:space="preserve"> šxgxv = 404x62x140(90+50) cm</t>
    </r>
  </si>
  <si>
    <t>CENA SKUPAJ</t>
  </si>
  <si>
    <t>B.</t>
  </si>
  <si>
    <t>1.2</t>
  </si>
  <si>
    <t>O3a  – arhivska omara</t>
  </si>
  <si>
    <r>
      <rPr>
        <b/>
        <sz val="9"/>
        <color indexed="8"/>
        <rFont val="Arial Narrow"/>
        <family val="2"/>
      </rPr>
      <t>Opis:</t>
    </r>
    <r>
      <rPr>
        <sz val="9"/>
        <color indexed="8"/>
        <rFont val="Arial Narrow"/>
        <family val="2"/>
      </rPr>
      <t xml:space="preserve"> Kovinska arhivska omara, izdelana iz 0,8 mm pločevine, dvokrilna vrata, varjena izvedba, zaklepanje z  ključavnico, prestavljive police, nosilnost police 50 kg</t>
    </r>
  </si>
  <si>
    <r>
      <rPr>
        <b/>
        <sz val="9"/>
        <color indexed="8"/>
        <rFont val="Arial Narrow"/>
        <family val="2"/>
      </rPr>
      <t xml:space="preserve">Produkt: </t>
    </r>
    <r>
      <rPr>
        <sz val="9"/>
        <color indexed="8"/>
        <rFont val="Arial Narrow"/>
        <family val="2"/>
      </rPr>
      <t xml:space="preserve">Produkt: Kovinska arhivska omara, A.O. 195.40.95, KIT ŽIŽKI </t>
    </r>
    <r>
      <rPr>
        <b/>
        <sz val="9"/>
        <color indexed="8"/>
        <rFont val="Arial Narrow"/>
        <family val="2"/>
      </rPr>
      <t xml:space="preserve">O3a – </t>
    </r>
    <r>
      <rPr>
        <sz val="9"/>
        <color indexed="8"/>
        <rFont val="Arial Narrow"/>
        <family val="2"/>
      </rPr>
      <t>RAL 7035</t>
    </r>
  </si>
  <si>
    <r>
      <rPr>
        <b/>
        <sz val="9"/>
        <color indexed="8"/>
        <rFont val="Arial Narrow"/>
        <family val="2"/>
      </rPr>
      <t>Dimenzija:</t>
    </r>
    <r>
      <rPr>
        <sz val="9"/>
        <color indexed="8"/>
        <rFont val="Arial Narrow"/>
        <family val="2"/>
      </rPr>
      <t>šxgxv= 95x50x200 cm</t>
    </r>
  </si>
  <si>
    <t>S1 - notranje zatemnitveno rolo senčilo</t>
  </si>
  <si>
    <t xml:space="preserve">Produkt: </t>
  </si>
  <si>
    <r>
      <rPr>
        <b/>
        <sz val="9"/>
        <color indexed="8"/>
        <rFont val="Arial Narrow"/>
        <family val="2"/>
      </rPr>
      <t xml:space="preserve">Dimenzija: </t>
    </r>
    <r>
      <rPr>
        <sz val="9"/>
        <color indexed="8"/>
        <rFont val="Arial Narrow"/>
        <family val="2"/>
      </rPr>
      <t>šxv</t>
    </r>
  </si>
  <si>
    <t>428x250 cm</t>
  </si>
  <si>
    <t>275x170 cm</t>
  </si>
  <si>
    <t>OPREMA – DEL 2</t>
  </si>
  <si>
    <t>OPREMA SKUPAJ (DEL 2)</t>
  </si>
  <si>
    <r>
      <t>Opis:</t>
    </r>
    <r>
      <rPr>
        <sz val="9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Notranje zatemnitveno rolo senčilo na elektro motor, stropno, barva RAL 7038</t>
    </r>
  </si>
  <si>
    <r>
      <t>Pozicija:</t>
    </r>
    <r>
      <rPr>
        <sz val="9"/>
        <color indexed="8"/>
        <rFont val="Arial Narrow"/>
        <family val="2"/>
      </rPr>
      <t xml:space="preserve"> 1N.02 društveni prostor (5), 1N.04 shramba (10), 1N.01 dvorana (2)</t>
    </r>
  </si>
  <si>
    <r>
      <t>Pozicija:</t>
    </r>
    <r>
      <rPr>
        <sz val="9"/>
        <color indexed="8"/>
        <rFont val="Arial Narrow"/>
        <family val="2"/>
      </rPr>
      <t xml:space="preserve"> 1N.01 dvorana</t>
    </r>
  </si>
  <si>
    <r>
      <t xml:space="preserve">Pozicija: </t>
    </r>
    <r>
      <rPr>
        <sz val="9"/>
        <color indexed="8"/>
        <rFont val="Arial Narrow"/>
        <family val="2"/>
      </rPr>
      <t>1N.02 društveni prostor</t>
    </r>
  </si>
  <si>
    <r>
      <t xml:space="preserve">Pozicija: </t>
    </r>
    <r>
      <rPr>
        <sz val="9"/>
        <color indexed="8"/>
        <rFont val="Arial Narrow"/>
        <family val="2"/>
      </rPr>
      <t>1N.03 avla</t>
    </r>
  </si>
  <si>
    <r>
      <t>Pozicija:</t>
    </r>
    <r>
      <rPr>
        <sz val="9"/>
        <color indexed="8"/>
        <rFont val="Arial Narrow"/>
        <family val="2"/>
      </rPr>
      <t xml:space="preserve"> 1N.02 društveni prostor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</si>
</sst>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0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18"/>
      <name val="Arial Narrow"/>
      <family val="2"/>
    </font>
    <font>
      <b/>
      <i/>
      <u val="single"/>
      <sz val="10"/>
      <name val="Arial Narrow"/>
      <family val="2"/>
    </font>
    <font>
      <sz val="10"/>
      <name val="Arial Narrow"/>
      <family val="2"/>
    </font>
    <font>
      <i/>
      <u val="single"/>
      <sz val="10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4"/>
      <color indexed="18"/>
      <name val="Arial Narrow"/>
      <family val="2"/>
    </font>
    <font>
      <b/>
      <sz val="14"/>
      <color indexed="8"/>
      <name val="Arial Narrow"/>
      <family val="2"/>
    </font>
    <font>
      <i/>
      <sz val="8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18"/>
      <name val="Arial Narrow"/>
      <family val="2"/>
    </font>
    <font>
      <sz val="10"/>
      <color indexed="1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37"/>
      <name val="Arial Narrow"/>
      <family val="2"/>
    </font>
    <font>
      <sz val="10"/>
      <color indexed="31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2"/>
      <color indexed="18"/>
      <name val="Arial Narrow"/>
      <family val="2"/>
    </font>
    <font>
      <sz val="10"/>
      <color indexed="41"/>
      <name val="Arial"/>
      <family val="2"/>
    </font>
    <font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61" fillId="29" borderId="0" applyNumberFormat="0" applyBorder="0" applyAlignment="0" applyProtection="0"/>
    <xf numFmtId="0" fontId="8" fillId="28" borderId="5" applyNumberFormat="0" applyAlignment="0" applyProtection="0"/>
    <xf numFmtId="9" fontId="0" fillId="0" borderId="0" applyFill="0" applyBorder="0" applyAlignment="0" applyProtection="0"/>
    <xf numFmtId="0" fontId="0" fillId="30" borderId="6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64" fillId="0" borderId="7" applyNumberFormat="0" applyFill="0" applyAlignment="0" applyProtection="0"/>
    <xf numFmtId="0" fontId="65" fillId="37" borderId="8" applyNumberFormat="0" applyAlignment="0" applyProtection="0"/>
    <xf numFmtId="0" fontId="66" fillId="27" borderId="9" applyNumberFormat="0" applyAlignment="0" applyProtection="0"/>
    <xf numFmtId="0" fontId="67" fillId="3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9" borderId="9" applyNumberFormat="0" applyAlignment="0" applyProtection="0"/>
    <xf numFmtId="0" fontId="69" fillId="0" borderId="10" applyNumberFormat="0" applyFill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40" borderId="11" xfId="0" applyFill="1" applyBorder="1" applyAlignment="1">
      <alignment/>
    </xf>
    <xf numFmtId="0" fontId="9" fillId="0" borderId="12" xfId="0" applyFont="1" applyBorder="1" applyAlignment="1">
      <alignment vertical="top" wrapText="1"/>
    </xf>
    <xf numFmtId="0" fontId="0" fillId="40" borderId="13" xfId="0" applyFill="1" applyBorder="1" applyAlignment="1">
      <alignment/>
    </xf>
    <xf numFmtId="0" fontId="9" fillId="0" borderId="14" xfId="0" applyFont="1" applyBorder="1" applyAlignment="1">
      <alignment vertical="top" wrapText="1"/>
    </xf>
    <xf numFmtId="0" fontId="0" fillId="40" borderId="15" xfId="0" applyFill="1" applyBorder="1" applyAlignment="1">
      <alignment/>
    </xf>
    <xf numFmtId="0" fontId="9" fillId="0" borderId="16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40" borderId="17" xfId="0" applyFill="1" applyBorder="1" applyAlignment="1">
      <alignment/>
    </xf>
    <xf numFmtId="0" fontId="9" fillId="0" borderId="18" xfId="0" applyFont="1" applyBorder="1" applyAlignment="1">
      <alignment vertical="top" wrapText="1"/>
    </xf>
    <xf numFmtId="0" fontId="10" fillId="40" borderId="19" xfId="0" applyFont="1" applyFill="1" applyBorder="1" applyAlignment="1">
      <alignment/>
    </xf>
    <xf numFmtId="0" fontId="11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wrapText="1"/>
    </xf>
    <xf numFmtId="0" fontId="13" fillId="40" borderId="20" xfId="0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40" borderId="20" xfId="0" applyFill="1" applyBorder="1" applyAlignment="1">
      <alignment/>
    </xf>
    <xf numFmtId="0" fontId="14" fillId="0" borderId="14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40" borderId="21" xfId="0" applyFill="1" applyBorder="1" applyAlignment="1">
      <alignment/>
    </xf>
    <xf numFmtId="0" fontId="15" fillId="0" borderId="16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15" fillId="0" borderId="14" xfId="0" applyFont="1" applyBorder="1" applyAlignment="1">
      <alignment horizontal="right" wrapText="1"/>
    </xf>
    <xf numFmtId="0" fontId="11" fillId="0" borderId="17" xfId="0" applyFont="1" applyBorder="1" applyAlignment="1">
      <alignment horizontal="left" vertical="top" wrapText="1"/>
    </xf>
    <xf numFmtId="164" fontId="15" fillId="0" borderId="18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10" fillId="40" borderId="20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2" fillId="0" borderId="15" xfId="0" applyFont="1" applyBorder="1" applyAlignment="1">
      <alignment/>
    </xf>
    <xf numFmtId="164" fontId="12" fillId="0" borderId="16" xfId="0" applyNumberFormat="1" applyFont="1" applyBorder="1" applyAlignment="1">
      <alignment horizontal="right"/>
    </xf>
    <xf numFmtId="0" fontId="16" fillId="0" borderId="15" xfId="0" applyFont="1" applyBorder="1" applyAlignment="1">
      <alignment/>
    </xf>
    <xf numFmtId="164" fontId="17" fillId="0" borderId="16" xfId="0" applyNumberFormat="1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164" fontId="18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9" fillId="40" borderId="19" xfId="0" applyFont="1" applyFill="1" applyBorder="1" applyAlignment="1">
      <alignment/>
    </xf>
    <xf numFmtId="0" fontId="20" fillId="0" borderId="17" xfId="0" applyFont="1" applyBorder="1" applyAlignment="1">
      <alignment wrapText="1"/>
    </xf>
    <xf numFmtId="0" fontId="21" fillId="0" borderId="19" xfId="0" applyFont="1" applyBorder="1" applyAlignment="1">
      <alignment horizontal="right"/>
    </xf>
    <xf numFmtId="164" fontId="21" fillId="0" borderId="19" xfId="0" applyNumberFormat="1" applyFont="1" applyBorder="1" applyAlignment="1">
      <alignment horizontal="right"/>
    </xf>
    <xf numFmtId="164" fontId="21" fillId="0" borderId="18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22" fillId="40" borderId="19" xfId="0" applyFont="1" applyFill="1" applyBorder="1" applyAlignment="1">
      <alignment/>
    </xf>
    <xf numFmtId="0" fontId="22" fillId="0" borderId="17" xfId="0" applyFont="1" applyBorder="1" applyAlignment="1">
      <alignment wrapText="1"/>
    </xf>
    <xf numFmtId="0" fontId="23" fillId="0" borderId="0" xfId="0" applyFont="1" applyFill="1" applyBorder="1" applyAlignment="1">
      <alignment/>
    </xf>
    <xf numFmtId="0" fontId="10" fillId="0" borderId="17" xfId="0" applyFont="1" applyBorder="1" applyAlignment="1">
      <alignment wrapText="1"/>
    </xf>
    <xf numFmtId="0" fontId="18" fillId="0" borderId="19" xfId="0" applyFont="1" applyFill="1" applyBorder="1" applyAlignment="1">
      <alignment/>
    </xf>
    <xf numFmtId="164" fontId="18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0" fontId="18" fillId="0" borderId="19" xfId="0" applyFont="1" applyBorder="1" applyAlignment="1">
      <alignment/>
    </xf>
    <xf numFmtId="0" fontId="21" fillId="0" borderId="22" xfId="0" applyFont="1" applyBorder="1" applyAlignment="1">
      <alignment wrapText="1"/>
    </xf>
    <xf numFmtId="0" fontId="24" fillId="0" borderId="22" xfId="0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20" xfId="0" applyFont="1" applyBorder="1" applyAlignment="1">
      <alignment wrapText="1"/>
    </xf>
    <xf numFmtId="0" fontId="24" fillId="0" borderId="20" xfId="0" applyFont="1" applyBorder="1" applyAlignment="1">
      <alignment/>
    </xf>
    <xf numFmtId="164" fontId="18" fillId="0" borderId="14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27" fillId="0" borderId="20" xfId="0" applyFont="1" applyBorder="1" applyAlignment="1">
      <alignment wrapText="1"/>
    </xf>
    <xf numFmtId="0" fontId="11" fillId="0" borderId="20" xfId="0" applyFont="1" applyFill="1" applyBorder="1" applyAlignment="1">
      <alignment/>
    </xf>
    <xf numFmtId="0" fontId="10" fillId="0" borderId="23" xfId="0" applyFont="1" applyBorder="1" applyAlignment="1">
      <alignment wrapText="1"/>
    </xf>
    <xf numFmtId="0" fontId="24" fillId="0" borderId="19" xfId="0" applyFont="1" applyFill="1" applyBorder="1" applyAlignment="1">
      <alignment/>
    </xf>
    <xf numFmtId="0" fontId="25" fillId="0" borderId="0" xfId="0" applyFont="1" applyFill="1" applyAlignment="1">
      <alignment/>
    </xf>
    <xf numFmtId="0" fontId="11" fillId="0" borderId="23" xfId="0" applyFont="1" applyBorder="1" applyAlignment="1">
      <alignment wrapText="1"/>
    </xf>
    <xf numFmtId="0" fontId="28" fillId="0" borderId="0" xfId="0" applyFont="1" applyFill="1" applyBorder="1" applyAlignment="1">
      <alignment/>
    </xf>
    <xf numFmtId="0" fontId="10" fillId="40" borderId="0" xfId="0" applyFont="1" applyFill="1" applyBorder="1" applyAlignment="1">
      <alignment/>
    </xf>
    <xf numFmtId="0" fontId="21" fillId="0" borderId="17" xfId="0" applyFont="1" applyBorder="1" applyAlignment="1">
      <alignment wrapText="1"/>
    </xf>
    <xf numFmtId="0" fontId="18" fillId="0" borderId="20" xfId="0" applyFont="1" applyBorder="1" applyAlignment="1">
      <alignment/>
    </xf>
    <xf numFmtId="0" fontId="28" fillId="0" borderId="0" xfId="0" applyFont="1" applyAlignment="1">
      <alignment/>
    </xf>
    <xf numFmtId="0" fontId="10" fillId="40" borderId="21" xfId="0" applyFont="1" applyFill="1" applyBorder="1" applyAlignment="1">
      <alignment/>
    </xf>
    <xf numFmtId="0" fontId="26" fillId="0" borderId="21" xfId="0" applyFont="1" applyBorder="1" applyAlignment="1">
      <alignment wrapText="1"/>
    </xf>
    <xf numFmtId="0" fontId="11" fillId="0" borderId="21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13" fillId="40" borderId="19" xfId="0" applyFont="1" applyFill="1" applyBorder="1" applyAlignment="1">
      <alignment/>
    </xf>
    <xf numFmtId="0" fontId="21" fillId="0" borderId="23" xfId="0" applyFont="1" applyBorder="1" applyAlignment="1">
      <alignment wrapText="1"/>
    </xf>
    <xf numFmtId="0" fontId="11" fillId="0" borderId="20" xfId="0" applyFont="1" applyBorder="1" applyAlignment="1">
      <alignment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3" fillId="40" borderId="22" xfId="0" applyFont="1" applyFill="1" applyBorder="1" applyAlignment="1">
      <alignment/>
    </xf>
    <xf numFmtId="0" fontId="26" fillId="0" borderId="22" xfId="0" applyFont="1" applyBorder="1" applyAlignment="1">
      <alignment wrapText="1"/>
    </xf>
    <xf numFmtId="0" fontId="18" fillId="0" borderId="22" xfId="0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164" fontId="11" fillId="0" borderId="20" xfId="0" applyNumberFormat="1" applyFont="1" applyBorder="1" applyAlignment="1">
      <alignment/>
    </xf>
    <xf numFmtId="0" fontId="13" fillId="40" borderId="21" xfId="0" applyFont="1" applyFill="1" applyBorder="1" applyAlignment="1">
      <alignment/>
    </xf>
    <xf numFmtId="164" fontId="18" fillId="0" borderId="21" xfId="0" applyNumberFormat="1" applyFont="1" applyBorder="1" applyAlignment="1">
      <alignment/>
    </xf>
    <xf numFmtId="0" fontId="10" fillId="40" borderId="22" xfId="0" applyFont="1" applyFill="1" applyBorder="1" applyAlignment="1">
      <alignment/>
    </xf>
    <xf numFmtId="0" fontId="15" fillId="0" borderId="0" xfId="0" applyFont="1" applyFill="1" applyAlignment="1">
      <alignment/>
    </xf>
    <xf numFmtId="0" fontId="29" fillId="40" borderId="21" xfId="0" applyFont="1" applyFill="1" applyBorder="1" applyAlignment="1">
      <alignment/>
    </xf>
    <xf numFmtId="0" fontId="30" fillId="0" borderId="21" xfId="0" applyFont="1" applyBorder="1" applyAlignment="1">
      <alignment/>
    </xf>
    <xf numFmtId="0" fontId="12" fillId="0" borderId="21" xfId="0" applyFont="1" applyBorder="1" applyAlignment="1">
      <alignment/>
    </xf>
    <xf numFmtId="164" fontId="12" fillId="0" borderId="19" xfId="0" applyNumberFormat="1" applyFont="1" applyBorder="1" applyAlignment="1">
      <alignment/>
    </xf>
    <xf numFmtId="0" fontId="22" fillId="40" borderId="19" xfId="0" applyFont="1" applyFill="1" applyBorder="1" applyAlignment="1">
      <alignment horizontal="left"/>
    </xf>
    <xf numFmtId="0" fontId="31" fillId="0" borderId="23" xfId="0" applyFont="1" applyBorder="1" applyAlignment="1">
      <alignment/>
    </xf>
    <xf numFmtId="0" fontId="15" fillId="0" borderId="19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2" fillId="0" borderId="18" xfId="0" applyNumberFormat="1" applyFont="1" applyBorder="1" applyAlignment="1">
      <alignment/>
    </xf>
    <xf numFmtId="49" fontId="0" fillId="0" borderId="0" xfId="0" applyNumberFormat="1" applyAlignment="1">
      <alignment/>
    </xf>
    <xf numFmtId="164" fontId="32" fillId="0" borderId="0" xfId="0" applyNumberFormat="1" applyFont="1" applyAlignment="1">
      <alignment/>
    </xf>
    <xf numFmtId="49" fontId="33" fillId="40" borderId="19" xfId="0" applyNumberFormat="1" applyFont="1" applyFill="1" applyBorder="1" applyAlignment="1">
      <alignment/>
    </xf>
    <xf numFmtId="0" fontId="33" fillId="0" borderId="23" xfId="0" applyFont="1" applyBorder="1" applyAlignment="1">
      <alignment/>
    </xf>
    <xf numFmtId="49" fontId="22" fillId="40" borderId="19" xfId="0" applyNumberFormat="1" applyFont="1" applyFill="1" applyBorder="1" applyAlignment="1">
      <alignment/>
    </xf>
    <xf numFmtId="0" fontId="22" fillId="0" borderId="23" xfId="0" applyFont="1" applyBorder="1" applyAlignment="1">
      <alignment/>
    </xf>
    <xf numFmtId="49" fontId="10" fillId="40" borderId="19" xfId="0" applyNumberFormat="1" applyFont="1" applyFill="1" applyBorder="1" applyAlignment="1">
      <alignment/>
    </xf>
    <xf numFmtId="0" fontId="10" fillId="0" borderId="17" xfId="0" applyFont="1" applyBorder="1" applyAlignment="1">
      <alignment/>
    </xf>
    <xf numFmtId="0" fontId="0" fillId="0" borderId="0" xfId="0" applyFill="1" applyAlignment="1">
      <alignment/>
    </xf>
    <xf numFmtId="0" fontId="11" fillId="0" borderId="17" xfId="0" applyFont="1" applyBorder="1" applyAlignment="1">
      <alignment/>
    </xf>
    <xf numFmtId="49" fontId="29" fillId="40" borderId="20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3" fillId="0" borderId="0" xfId="0" applyFont="1" applyFill="1" applyAlignment="1">
      <alignment/>
    </xf>
    <xf numFmtId="49" fontId="29" fillId="40" borderId="21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0" fontId="11" fillId="0" borderId="21" xfId="0" applyFont="1" applyFill="1" applyBorder="1" applyAlignment="1">
      <alignment/>
    </xf>
    <xf numFmtId="164" fontId="11" fillId="0" borderId="21" xfId="0" applyNumberFormat="1" applyFont="1" applyBorder="1" applyAlignment="1">
      <alignment/>
    </xf>
    <xf numFmtId="0" fontId="11" fillId="0" borderId="17" xfId="0" applyFont="1" applyFill="1" applyBorder="1" applyAlignment="1">
      <alignment/>
    </xf>
    <xf numFmtId="164" fontId="32" fillId="0" borderId="18" xfId="0" applyNumberFormat="1" applyFont="1" applyBorder="1" applyAlignment="1">
      <alignment/>
    </xf>
    <xf numFmtId="49" fontId="34" fillId="40" borderId="20" xfId="0" applyNumberFormat="1" applyFont="1" applyFill="1" applyBorder="1" applyAlignment="1">
      <alignment/>
    </xf>
    <xf numFmtId="164" fontId="32" fillId="0" borderId="22" xfId="0" applyNumberFormat="1" applyFont="1" applyBorder="1" applyAlignment="1">
      <alignment/>
    </xf>
    <xf numFmtId="164" fontId="32" fillId="0" borderId="20" xfId="0" applyNumberFormat="1" applyFont="1" applyBorder="1" applyAlignment="1">
      <alignment/>
    </xf>
    <xf numFmtId="0" fontId="35" fillId="0" borderId="20" xfId="0" applyFont="1" applyBorder="1" applyAlignment="1">
      <alignment/>
    </xf>
    <xf numFmtId="0" fontId="2" fillId="0" borderId="20" xfId="0" applyFont="1" applyBorder="1" applyAlignment="1">
      <alignment/>
    </xf>
    <xf numFmtId="49" fontId="34" fillId="40" borderId="21" xfId="0" applyNumberFormat="1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0" fontId="23" fillId="0" borderId="0" xfId="0" applyFont="1" applyAlignment="1">
      <alignment/>
    </xf>
    <xf numFmtId="49" fontId="22" fillId="40" borderId="19" xfId="0" applyNumberFormat="1" applyFont="1" applyFill="1" applyBorder="1" applyAlignment="1">
      <alignment horizontal="left"/>
    </xf>
    <xf numFmtId="0" fontId="15" fillId="0" borderId="24" xfId="0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8" fillId="4" borderId="16" xfId="0" applyNumberFormat="1" applyFont="1" applyFill="1" applyBorder="1" applyAlignment="1" applyProtection="1">
      <alignment/>
      <protection locked="0"/>
    </xf>
    <xf numFmtId="164" fontId="18" fillId="4" borderId="20" xfId="0" applyNumberFormat="1" applyFont="1" applyFill="1" applyBorder="1" applyAlignment="1" applyProtection="1">
      <alignment/>
      <protection locked="0"/>
    </xf>
    <xf numFmtId="164" fontId="18" fillId="4" borderId="14" xfId="0" applyNumberFormat="1" applyFont="1" applyFill="1" applyBorder="1" applyAlignment="1" applyProtection="1">
      <alignment/>
      <protection locked="0"/>
    </xf>
    <xf numFmtId="164" fontId="18" fillId="4" borderId="21" xfId="0" applyNumberFormat="1" applyFont="1" applyFill="1" applyBorder="1" applyAlignment="1" applyProtection="1">
      <alignment/>
      <protection locked="0"/>
    </xf>
  </cellXfs>
  <cellStyles count="64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 1 1" xfId="33"/>
    <cellStyle name="Accent 2 1" xfId="34"/>
    <cellStyle name="Accent 3 1" xfId="35"/>
    <cellStyle name="Accent 4" xfId="36"/>
    <cellStyle name="Bad 1" xfId="37"/>
    <cellStyle name="Dobro" xfId="38"/>
    <cellStyle name="Error 1" xfId="39"/>
    <cellStyle name="Footnote 1" xfId="40"/>
    <cellStyle name="Good 1" xfId="41"/>
    <cellStyle name="Heading 1 1" xfId="42"/>
    <cellStyle name="Heading 2 1" xfId="43"/>
    <cellStyle name="Heading 3" xfId="44"/>
    <cellStyle name="Hyperlink 1" xfId="45"/>
    <cellStyle name="Izhod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vtralno" xfId="53"/>
    <cellStyle name="Note 1" xfId="54"/>
    <cellStyle name="Percent" xfId="55"/>
    <cellStyle name="Opomba" xfId="56"/>
    <cellStyle name="Opozorilo" xfId="57"/>
    <cellStyle name="Pojasnjevalno besedilo" xfId="58"/>
    <cellStyle name="Poudarek1" xfId="59"/>
    <cellStyle name="Poudarek2" xfId="60"/>
    <cellStyle name="Poudarek3" xfId="61"/>
    <cellStyle name="Poudarek4" xfId="62"/>
    <cellStyle name="Poudarek5" xfId="63"/>
    <cellStyle name="Poudarek6" xfId="64"/>
    <cellStyle name="Povezana celica" xfId="65"/>
    <cellStyle name="Preveri celico" xfId="66"/>
    <cellStyle name="Računanje" xfId="67"/>
    <cellStyle name="Slabo" xfId="68"/>
    <cellStyle name="Status 1" xfId="69"/>
    <cellStyle name="Text 1" xfId="70"/>
    <cellStyle name="Currency" xfId="71"/>
    <cellStyle name="Currency [0]" xfId="72"/>
    <cellStyle name="Comma" xfId="73"/>
    <cellStyle name="Comma [0]" xfId="74"/>
    <cellStyle name="Vnos" xfId="75"/>
    <cellStyle name="Vsota" xfId="76"/>
    <cellStyle name="Warning 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E472"/>
      <rgbColor rgb="000000EE"/>
      <rgbColor rgb="00FFFF00"/>
      <rgbColor rgb="00FF00FF"/>
      <rgbColor rgb="0000FFFF"/>
      <rgbColor rgb="00CC0000"/>
      <rgbColor rgb="00006600"/>
      <rgbColor rgb="000000B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DC0000"/>
      <rgbColor rgb="00008080"/>
      <rgbColor rgb="000000FF"/>
      <rgbColor rgb="0000CCFF"/>
      <rgbColor rgb="00E8E8E8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4"/>
  <sheetViews>
    <sheetView tabSelected="1" zoomScale="130" zoomScaleNormal="130" zoomScalePageLayoutView="0" workbookViewId="0" topLeftCell="A1">
      <selection activeCell="A1" sqref="A1:IV16384"/>
    </sheetView>
  </sheetViews>
  <sheetFormatPr defaultColWidth="11.57421875" defaultRowHeight="12.75"/>
  <cols>
    <col min="1" max="1" width="7.7109375" style="0" customWidth="1"/>
    <col min="2" max="2" width="40.8515625" style="1" customWidth="1"/>
    <col min="3" max="4" width="5.140625" style="0" customWidth="1"/>
  </cols>
  <sheetData>
    <row r="2" spans="1:2" ht="12.75">
      <c r="A2" s="2"/>
      <c r="B2" s="3" t="s">
        <v>0</v>
      </c>
    </row>
    <row r="3" spans="1:2" ht="12.75">
      <c r="A3" s="4"/>
      <c r="B3" s="5" t="s">
        <v>1</v>
      </c>
    </row>
    <row r="4" spans="1:2" ht="25.5">
      <c r="A4" s="6"/>
      <c r="B4" s="7" t="s">
        <v>2</v>
      </c>
    </row>
    <row r="5" spans="1:2" ht="12.75">
      <c r="A5" s="2"/>
      <c r="B5" s="8"/>
    </row>
    <row r="6" spans="1:2" ht="12.75">
      <c r="A6" s="9"/>
      <c r="B6" s="10" t="s">
        <v>3</v>
      </c>
    </row>
    <row r="7" spans="1:2" ht="12.75">
      <c r="A7" s="6"/>
      <c r="B7" s="7"/>
    </row>
    <row r="8" spans="1:2" ht="16.5">
      <c r="A8" s="11" t="s">
        <v>4</v>
      </c>
      <c r="B8" s="12" t="s">
        <v>5</v>
      </c>
    </row>
    <row r="9" spans="1:2" ht="16.5">
      <c r="A9" s="11" t="s">
        <v>6</v>
      </c>
      <c r="B9" s="13" t="s">
        <v>7</v>
      </c>
    </row>
    <row r="10" spans="1:2" ht="16.5">
      <c r="A10" s="14"/>
      <c r="B10" s="15"/>
    </row>
    <row r="11" spans="1:2" ht="16.5">
      <c r="A11" s="14"/>
      <c r="B11" s="15" t="s">
        <v>8</v>
      </c>
    </row>
    <row r="12" spans="1:2" ht="12.75">
      <c r="A12" s="16"/>
      <c r="B12" s="15"/>
    </row>
    <row r="13" spans="1:2" ht="12.75">
      <c r="A13" s="16"/>
      <c r="B13" s="17" t="s">
        <v>9</v>
      </c>
    </row>
    <row r="14" spans="1:2" ht="12.75">
      <c r="A14" s="16"/>
      <c r="B14" s="15"/>
    </row>
    <row r="15" spans="1:2" ht="38.25">
      <c r="A15" s="16"/>
      <c r="B15" s="18" t="s">
        <v>10</v>
      </c>
    </row>
    <row r="16" spans="1:2" ht="51">
      <c r="A16" s="16"/>
      <c r="B16" s="18" t="s">
        <v>11</v>
      </c>
    </row>
    <row r="17" spans="1:2" ht="51">
      <c r="A17" s="16"/>
      <c r="B17" s="18" t="s">
        <v>12</v>
      </c>
    </row>
    <row r="18" spans="1:2" ht="25.5">
      <c r="A18" s="16"/>
      <c r="B18" s="18" t="s">
        <v>13</v>
      </c>
    </row>
    <row r="19" spans="1:2" ht="25.5">
      <c r="A19" s="16"/>
      <c r="B19" s="18" t="s">
        <v>14</v>
      </c>
    </row>
    <row r="20" spans="1:2" ht="38.25">
      <c r="A20" s="16"/>
      <c r="B20" s="18" t="s">
        <v>15</v>
      </c>
    </row>
    <row r="21" spans="1:2" ht="25.5">
      <c r="A21" s="16"/>
      <c r="B21" s="18" t="s">
        <v>16</v>
      </c>
    </row>
    <row r="22" spans="1:2" ht="38.25">
      <c r="A22" s="16"/>
      <c r="B22" s="18" t="s">
        <v>17</v>
      </c>
    </row>
    <row r="23" spans="1:2" ht="38.25">
      <c r="A23" s="16"/>
      <c r="B23" s="18" t="s">
        <v>18</v>
      </c>
    </row>
    <row r="24" spans="1:2" ht="38.25">
      <c r="A24" s="19"/>
      <c r="B24" s="20" t="s">
        <v>19</v>
      </c>
    </row>
  </sheetData>
  <sheetProtection password="B256" sheet="1" selectLockedCells="1" selectUnlockedCells="1"/>
  <printOptions/>
  <pageMargins left="0.39375" right="0.39375" top="0.39375" bottom="0.39375" header="0.5118055555555555" footer="0.5118055555555555"/>
  <pageSetup firstPageNumber="1" useFirstPageNumber="1" fitToHeight="4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"/>
  <sheetViews>
    <sheetView zoomScale="130" zoomScaleNormal="130" zoomScalePageLayoutView="0" workbookViewId="0" topLeftCell="A1">
      <selection activeCell="A1" sqref="A1:IV16384"/>
    </sheetView>
  </sheetViews>
  <sheetFormatPr defaultColWidth="11.57421875" defaultRowHeight="12.75"/>
  <cols>
    <col min="1" max="1" width="7.7109375" style="0" customWidth="1"/>
    <col min="2" max="2" width="40.8515625" style="0" customWidth="1"/>
    <col min="3" max="3" width="11.57421875" style="21" customWidth="1"/>
    <col min="4" max="4" width="5.140625" style="0" customWidth="1"/>
  </cols>
  <sheetData>
    <row r="2" spans="1:3" ht="12.75">
      <c r="A2" s="2"/>
      <c r="B2" s="22"/>
      <c r="C2" s="23"/>
    </row>
    <row r="3" spans="1:3" ht="12.75">
      <c r="A3" s="9"/>
      <c r="B3" s="24" t="s">
        <v>20</v>
      </c>
      <c r="C3" s="23"/>
    </row>
    <row r="4" spans="1:3" ht="12.75">
      <c r="A4" s="6"/>
      <c r="B4" s="24"/>
      <c r="C4" s="25" t="s">
        <v>21</v>
      </c>
    </row>
    <row r="5" spans="1:3" ht="16.5">
      <c r="A5" s="11" t="s">
        <v>4</v>
      </c>
      <c r="B5" s="26" t="s">
        <v>5</v>
      </c>
      <c r="C5" s="27">
        <f>'A_mizarski del'!E49</f>
        <v>0</v>
      </c>
    </row>
    <row r="6" spans="1:3" ht="16.5">
      <c r="A6" s="11" t="s">
        <v>6</v>
      </c>
      <c r="B6" s="28" t="s">
        <v>7</v>
      </c>
      <c r="C6" s="27">
        <f>'B_kupljena oprema'!E20</f>
        <v>0</v>
      </c>
    </row>
    <row r="7" spans="1:3" ht="16.5">
      <c r="A7" s="14"/>
      <c r="B7" s="30"/>
      <c r="C7" s="31"/>
    </row>
    <row r="8" spans="1:3" ht="16.5">
      <c r="A8" s="14"/>
      <c r="B8" s="32" t="s">
        <v>85</v>
      </c>
      <c r="C8" s="33">
        <f>SUM(C5:C6)</f>
        <v>0</v>
      </c>
    </row>
    <row r="9" spans="1:3" ht="12.75">
      <c r="A9" s="16"/>
      <c r="B9" s="34" t="s">
        <v>23</v>
      </c>
      <c r="C9" s="35">
        <f>C8*0.22</f>
        <v>0</v>
      </c>
    </row>
    <row r="10" spans="1:3" ht="12.75">
      <c r="A10" s="16"/>
      <c r="B10" s="36" t="s">
        <v>24</v>
      </c>
      <c r="C10" s="33">
        <f>SUM(C9,C8)</f>
        <v>0</v>
      </c>
    </row>
  </sheetData>
  <sheetProtection password="B256" sheet="1" selectLockedCells="1" selectUnlockedCells="1"/>
  <printOptions/>
  <pageMargins left="0.39375" right="0.39375" top="0.39375" bottom="0.39375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="85" zoomScaleNormal="85" zoomScalePageLayoutView="0" workbookViewId="0" topLeftCell="A1">
      <selection activeCell="D50" sqref="D50"/>
    </sheetView>
  </sheetViews>
  <sheetFormatPr defaultColWidth="11.57421875" defaultRowHeight="12.75"/>
  <cols>
    <col min="1" max="1" width="7.7109375" style="37" customWidth="1"/>
    <col min="2" max="2" width="50.00390625" style="38" customWidth="1"/>
    <col min="3" max="3" width="5.140625" style="37" customWidth="1"/>
    <col min="4" max="4" width="8.7109375" style="39" customWidth="1"/>
    <col min="5" max="5" width="10.28125" style="40" customWidth="1"/>
    <col min="6" max="6" width="5.00390625" style="37" customWidth="1"/>
    <col min="7" max="7" width="4.8515625" style="37" customWidth="1"/>
    <col min="8" max="65" width="11.57421875" style="37" customWidth="1"/>
  </cols>
  <sheetData>
    <row r="1" spans="1:6" ht="18">
      <c r="A1" s="41"/>
      <c r="B1" s="42" t="s">
        <v>84</v>
      </c>
      <c r="C1" s="43" t="s">
        <v>25</v>
      </c>
      <c r="D1" s="44" t="s">
        <v>26</v>
      </c>
      <c r="E1" s="45" t="s">
        <v>27</v>
      </c>
      <c r="F1" s="46"/>
    </row>
    <row r="2" spans="1:6" ht="15.75">
      <c r="A2" s="47" t="s">
        <v>28</v>
      </c>
      <c r="B2" s="48" t="s">
        <v>5</v>
      </c>
      <c r="C2" s="55"/>
      <c r="D2" s="94"/>
      <c r="E2" s="53"/>
      <c r="F2" s="49"/>
    </row>
    <row r="3" spans="1:6" ht="16.5">
      <c r="A3" s="11" t="s">
        <v>29</v>
      </c>
      <c r="B3" s="50" t="s">
        <v>30</v>
      </c>
      <c r="C3" s="51"/>
      <c r="D3" s="52"/>
      <c r="E3" s="53"/>
      <c r="F3" s="46"/>
    </row>
    <row r="4" spans="1:6" ht="16.5">
      <c r="A4" s="11" t="s">
        <v>31</v>
      </c>
      <c r="B4" s="54" t="s">
        <v>32</v>
      </c>
      <c r="C4" s="55"/>
      <c r="D4" s="52"/>
      <c r="E4" s="53"/>
      <c r="F4" s="46"/>
    </row>
    <row r="5" spans="1:6" ht="16.5">
      <c r="A5" s="14"/>
      <c r="B5" s="56" t="s">
        <v>33</v>
      </c>
      <c r="C5" s="57"/>
      <c r="D5" s="58"/>
      <c r="E5" s="59"/>
      <c r="F5" s="60"/>
    </row>
    <row r="6" spans="1:6" ht="16.5">
      <c r="A6" s="14"/>
      <c r="B6" s="61" t="s">
        <v>34</v>
      </c>
      <c r="C6" s="62"/>
      <c r="D6" s="63"/>
      <c r="E6" s="64"/>
      <c r="F6" s="46"/>
    </row>
    <row r="7" spans="1:6" ht="54.75">
      <c r="A7" s="14"/>
      <c r="B7" s="65" t="s">
        <v>35</v>
      </c>
      <c r="C7" s="62"/>
      <c r="D7" s="63"/>
      <c r="E7" s="64"/>
      <c r="F7" s="46"/>
    </row>
    <row r="8" spans="1:6" ht="41.25">
      <c r="A8" s="14"/>
      <c r="B8" s="65" t="s">
        <v>36</v>
      </c>
      <c r="C8" s="62"/>
      <c r="D8" s="63"/>
      <c r="E8" s="64"/>
      <c r="F8" s="46"/>
    </row>
    <row r="9" spans="1:6" ht="16.5">
      <c r="A9" s="14"/>
      <c r="B9" s="65" t="s">
        <v>37</v>
      </c>
      <c r="C9" s="62"/>
      <c r="D9" s="63"/>
      <c r="E9" s="64"/>
      <c r="F9" s="46"/>
    </row>
    <row r="10" spans="1:6" ht="54.75">
      <c r="A10" s="14"/>
      <c r="B10" s="65" t="s">
        <v>38</v>
      </c>
      <c r="C10" s="62"/>
      <c r="D10" s="63"/>
      <c r="E10" s="64"/>
      <c r="F10" s="46"/>
    </row>
    <row r="11" spans="1:6" ht="16.5">
      <c r="A11" s="14"/>
      <c r="B11" s="61" t="s">
        <v>39</v>
      </c>
      <c r="C11" s="62"/>
      <c r="D11" s="63"/>
      <c r="E11" s="64"/>
      <c r="F11" s="46"/>
    </row>
    <row r="12" spans="1:6" ht="16.5">
      <c r="A12" s="14"/>
      <c r="B12" s="61" t="s">
        <v>87</v>
      </c>
      <c r="C12" s="62"/>
      <c r="D12" s="63"/>
      <c r="E12" s="64"/>
      <c r="F12" s="49"/>
    </row>
    <row r="13" spans="1:6" ht="16.5">
      <c r="A13" s="14"/>
      <c r="B13" s="61" t="s">
        <v>40</v>
      </c>
      <c r="C13" s="66">
        <v>17</v>
      </c>
      <c r="D13" s="147">
        <v>0</v>
      </c>
      <c r="E13" s="64">
        <f>C13*D13</f>
        <v>0</v>
      </c>
      <c r="F13" s="49"/>
    </row>
    <row r="14" spans="1:7" ht="16.5">
      <c r="A14" s="11" t="s">
        <v>41</v>
      </c>
      <c r="B14" s="67" t="s">
        <v>42</v>
      </c>
      <c r="C14" s="68"/>
      <c r="D14" s="52"/>
      <c r="E14" s="53"/>
      <c r="F14" s="60"/>
      <c r="G14" s="69"/>
    </row>
    <row r="15" spans="1:6" ht="16.5">
      <c r="A15" s="11" t="s">
        <v>43</v>
      </c>
      <c r="B15" s="70" t="s">
        <v>44</v>
      </c>
      <c r="C15" s="55"/>
      <c r="D15" s="52"/>
      <c r="E15" s="53"/>
      <c r="F15" s="71"/>
    </row>
    <row r="16" spans="1:6" ht="16.5">
      <c r="A16" s="72"/>
      <c r="B16" s="73" t="s">
        <v>33</v>
      </c>
      <c r="C16" s="55"/>
      <c r="D16" s="52"/>
      <c r="E16" s="53"/>
      <c r="F16" s="71"/>
    </row>
    <row r="17" spans="1:8" ht="68.25">
      <c r="A17" s="29"/>
      <c r="B17" s="61" t="s">
        <v>45</v>
      </c>
      <c r="C17" s="74"/>
      <c r="D17" s="63"/>
      <c r="E17" s="64"/>
      <c r="F17" s="46"/>
      <c r="H17" s="75"/>
    </row>
    <row r="18" spans="1:8" ht="95.25">
      <c r="A18" s="29"/>
      <c r="B18" s="61" t="s">
        <v>46</v>
      </c>
      <c r="C18" s="74"/>
      <c r="D18" s="63"/>
      <c r="E18" s="64"/>
      <c r="F18" s="46"/>
      <c r="H18" s="75"/>
    </row>
    <row r="19" spans="1:8" ht="27.75">
      <c r="A19" s="29"/>
      <c r="B19" s="61" t="s">
        <v>47</v>
      </c>
      <c r="C19" s="74"/>
      <c r="D19" s="63"/>
      <c r="E19" s="64"/>
      <c r="F19" s="46"/>
      <c r="H19" s="75"/>
    </row>
    <row r="20" spans="1:6" ht="16.5">
      <c r="A20" s="29"/>
      <c r="B20" s="61" t="s">
        <v>88</v>
      </c>
      <c r="C20" s="74"/>
      <c r="D20" s="63"/>
      <c r="E20" s="64"/>
      <c r="F20" s="46"/>
    </row>
    <row r="21" spans="1:6" ht="16.5">
      <c r="A21" s="29"/>
      <c r="B21" s="61" t="s">
        <v>48</v>
      </c>
      <c r="C21" s="74"/>
      <c r="D21" s="63"/>
      <c r="E21" s="64"/>
      <c r="F21" s="71"/>
    </row>
    <row r="22" spans="1:6" ht="16.5">
      <c r="A22" s="29"/>
      <c r="B22" s="65" t="s">
        <v>49</v>
      </c>
      <c r="C22" s="74">
        <v>1</v>
      </c>
      <c r="D22" s="147">
        <v>0</v>
      </c>
      <c r="E22" s="63">
        <f>C22*D22</f>
        <v>0</v>
      </c>
      <c r="F22" s="46"/>
    </row>
    <row r="23" spans="1:6" ht="16.5">
      <c r="A23" s="29"/>
      <c r="B23" s="65" t="s">
        <v>50</v>
      </c>
      <c r="C23" s="74">
        <v>1</v>
      </c>
      <c r="D23" s="147">
        <v>0</v>
      </c>
      <c r="E23" s="63">
        <f>C23*D23</f>
        <v>0</v>
      </c>
      <c r="F23" s="46"/>
    </row>
    <row r="24" spans="1:6" ht="16.5">
      <c r="A24" s="29"/>
      <c r="B24" s="65" t="s">
        <v>51</v>
      </c>
      <c r="C24" s="74">
        <v>1</v>
      </c>
      <c r="D24" s="147">
        <v>0</v>
      </c>
      <c r="E24" s="63">
        <f>C24*D24</f>
        <v>0</v>
      </c>
      <c r="F24" s="46"/>
    </row>
    <row r="25" spans="1:6" ht="16.5">
      <c r="A25" s="76"/>
      <c r="B25" s="77" t="s">
        <v>40</v>
      </c>
      <c r="C25" s="78"/>
      <c r="D25" s="79"/>
      <c r="E25" s="64">
        <f>SUM(E22:E24)</f>
        <v>0</v>
      </c>
      <c r="F25" s="46"/>
    </row>
    <row r="26" spans="1:6" ht="16.5">
      <c r="A26" s="11" t="s">
        <v>52</v>
      </c>
      <c r="B26" s="70" t="s">
        <v>53</v>
      </c>
      <c r="C26" s="80"/>
      <c r="D26" s="52"/>
      <c r="E26" s="53"/>
      <c r="F26" s="46"/>
    </row>
    <row r="27" spans="1:6" ht="16.5">
      <c r="A27" s="81"/>
      <c r="B27" s="82" t="s">
        <v>33</v>
      </c>
      <c r="C27" s="80"/>
      <c r="D27" s="52"/>
      <c r="E27" s="53"/>
      <c r="F27" s="46"/>
    </row>
    <row r="28" spans="1:8" ht="68.25">
      <c r="A28" s="14"/>
      <c r="B28" s="61" t="s">
        <v>54</v>
      </c>
      <c r="C28" s="62"/>
      <c r="D28" s="63"/>
      <c r="E28" s="64"/>
      <c r="F28" s="46"/>
      <c r="H28" s="75"/>
    </row>
    <row r="29" spans="1:6" ht="16.5">
      <c r="A29" s="14"/>
      <c r="B29" s="61" t="s">
        <v>55</v>
      </c>
      <c r="C29" s="62"/>
      <c r="D29" s="63"/>
      <c r="E29" s="64"/>
      <c r="F29" s="46"/>
    </row>
    <row r="30" spans="1:6" ht="16.5">
      <c r="A30" s="14"/>
      <c r="B30" s="61" t="s">
        <v>89</v>
      </c>
      <c r="C30" s="62"/>
      <c r="D30" s="63"/>
      <c r="E30" s="64"/>
      <c r="F30" s="46"/>
    </row>
    <row r="31" spans="1:6" ht="16.5">
      <c r="A31" s="14"/>
      <c r="B31" s="77" t="s">
        <v>40</v>
      </c>
      <c r="C31" s="83">
        <v>2</v>
      </c>
      <c r="D31" s="147">
        <v>0</v>
      </c>
      <c r="E31" s="64">
        <f>C31*D31</f>
        <v>0</v>
      </c>
      <c r="F31" s="46"/>
    </row>
    <row r="32" spans="1:6" ht="16.5">
      <c r="A32" s="11" t="s">
        <v>56</v>
      </c>
      <c r="B32" s="84" t="s">
        <v>57</v>
      </c>
      <c r="C32" s="55"/>
      <c r="D32" s="52"/>
      <c r="E32" s="53"/>
      <c r="F32" s="46"/>
    </row>
    <row r="33" spans="1:6" ht="16.5">
      <c r="A33" s="11" t="s">
        <v>58</v>
      </c>
      <c r="B33" s="85" t="s">
        <v>59</v>
      </c>
      <c r="C33" s="55"/>
      <c r="D33" s="52"/>
      <c r="E33" s="53"/>
      <c r="F33" s="46"/>
    </row>
    <row r="34" spans="1:6" ht="16.5">
      <c r="A34" s="81"/>
      <c r="B34" s="82" t="s">
        <v>33</v>
      </c>
      <c r="C34" s="55"/>
      <c r="D34" s="52"/>
      <c r="E34" s="53"/>
      <c r="F34" s="46"/>
    </row>
    <row r="35" spans="1:6" ht="54.75">
      <c r="A35" s="86"/>
      <c r="B35" s="87" t="s">
        <v>60</v>
      </c>
      <c r="C35" s="88"/>
      <c r="D35" s="89"/>
      <c r="E35" s="90"/>
      <c r="F35" s="46"/>
    </row>
    <row r="36" spans="1:6" ht="16.5">
      <c r="A36" s="14"/>
      <c r="B36" s="61" t="s">
        <v>61</v>
      </c>
      <c r="C36" s="74"/>
      <c r="D36" s="91"/>
      <c r="E36" s="92"/>
      <c r="F36" s="46"/>
    </row>
    <row r="37" spans="1:6" ht="16.5">
      <c r="A37" s="14"/>
      <c r="B37" s="61" t="s">
        <v>90</v>
      </c>
      <c r="C37" s="74"/>
      <c r="D37" s="91"/>
      <c r="E37" s="92"/>
      <c r="F37" s="46"/>
    </row>
    <row r="38" spans="1:6" ht="16.5">
      <c r="A38" s="93"/>
      <c r="B38" s="61" t="s">
        <v>62</v>
      </c>
      <c r="C38" s="83">
        <v>1</v>
      </c>
      <c r="D38" s="148">
        <v>0</v>
      </c>
      <c r="E38" s="64">
        <f>C38*D38</f>
        <v>0</v>
      </c>
      <c r="F38" s="46"/>
    </row>
    <row r="39" spans="1:6" ht="16.5">
      <c r="A39" s="11" t="s">
        <v>63</v>
      </c>
      <c r="B39" s="50" t="s">
        <v>64</v>
      </c>
      <c r="C39" s="80"/>
      <c r="D39" s="52"/>
      <c r="E39" s="53"/>
      <c r="F39" s="46"/>
    </row>
    <row r="40" spans="1:6" ht="16.5">
      <c r="A40" s="95" t="s">
        <v>65</v>
      </c>
      <c r="B40" s="54" t="s">
        <v>66</v>
      </c>
      <c r="C40" s="55"/>
      <c r="D40" s="52"/>
      <c r="E40" s="53"/>
      <c r="F40" s="46"/>
    </row>
    <row r="41" spans="1:6" ht="16.5">
      <c r="A41" s="86"/>
      <c r="B41" s="73" t="s">
        <v>67</v>
      </c>
      <c r="C41" s="80"/>
      <c r="D41" s="52"/>
      <c r="E41" s="53"/>
      <c r="F41" s="46"/>
    </row>
    <row r="42" spans="1:6" ht="81.75">
      <c r="A42" s="86"/>
      <c r="B42" s="87" t="s">
        <v>68</v>
      </c>
      <c r="C42" s="57"/>
      <c r="D42" s="89"/>
      <c r="E42" s="90"/>
      <c r="F42" s="71"/>
    </row>
    <row r="43" spans="1:6" ht="162.75">
      <c r="A43" s="14"/>
      <c r="B43" s="61" t="s">
        <v>69</v>
      </c>
      <c r="C43" s="62"/>
      <c r="D43" s="91"/>
      <c r="E43" s="92"/>
      <c r="F43" s="46"/>
    </row>
    <row r="44" spans="1:6" ht="27.75">
      <c r="A44" s="14"/>
      <c r="B44" s="61" t="s">
        <v>70</v>
      </c>
      <c r="C44" s="62"/>
      <c r="D44" s="91"/>
      <c r="E44" s="92"/>
      <c r="F44" s="46"/>
    </row>
    <row r="45" spans="1:6" ht="16.5">
      <c r="A45" s="14"/>
      <c r="B45" s="61" t="s">
        <v>71</v>
      </c>
      <c r="C45" s="62"/>
      <c r="D45" s="91"/>
      <c r="E45" s="92"/>
      <c r="F45" s="46"/>
    </row>
    <row r="46" spans="1:6" ht="16.5">
      <c r="A46" s="14"/>
      <c r="B46" s="61" t="s">
        <v>90</v>
      </c>
      <c r="C46" s="62"/>
      <c r="D46" s="91"/>
      <c r="E46" s="92"/>
      <c r="F46" s="46"/>
    </row>
    <row r="47" spans="1:6" ht="16.5">
      <c r="A47" s="93"/>
      <c r="B47" s="77" t="s">
        <v>40</v>
      </c>
      <c r="C47" s="78">
        <v>1</v>
      </c>
      <c r="D47" s="148">
        <v>0</v>
      </c>
      <c r="E47" s="64">
        <f>C47*D47</f>
        <v>0</v>
      </c>
      <c r="F47" s="96"/>
    </row>
    <row r="48" spans="1:5" ht="13.5">
      <c r="A48" s="97"/>
      <c r="B48" s="98"/>
      <c r="C48" s="99"/>
      <c r="D48" s="94"/>
      <c r="E48" s="100"/>
    </row>
    <row r="49" spans="1:5" ht="16.5">
      <c r="A49" s="101"/>
      <c r="B49" s="102" t="s">
        <v>72</v>
      </c>
      <c r="C49" s="103"/>
      <c r="D49" s="104"/>
      <c r="E49" s="105">
        <f>E47+E38+E31+E25+E13</f>
        <v>0</v>
      </c>
    </row>
  </sheetData>
  <sheetProtection password="B256" sheet="1"/>
  <printOptions/>
  <pageMargins left="0.39375" right="0.39375" top="0.39375" bottom="0.39375" header="0.5118055555555555" footer="0.5118055555555555"/>
  <pageSetup fitToHeight="4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130" zoomScaleNormal="130" zoomScalePageLayoutView="0" workbookViewId="0" topLeftCell="A1">
      <selection activeCell="D12" sqref="D12"/>
    </sheetView>
  </sheetViews>
  <sheetFormatPr defaultColWidth="11.57421875" defaultRowHeight="12.75"/>
  <cols>
    <col min="1" max="1" width="7.7109375" style="106" customWidth="1"/>
    <col min="2" max="2" width="48.00390625" style="0" customWidth="1"/>
    <col min="3" max="3" width="5.140625" style="143" customWidth="1"/>
    <col min="4" max="4" width="8.7109375" style="144" customWidth="1"/>
    <col min="5" max="5" width="8.7109375" style="107" customWidth="1"/>
    <col min="6" max="7" width="15.28125" style="0" customWidth="1"/>
    <col min="8" max="8" width="5.8515625" style="0" customWidth="1"/>
    <col min="9" max="9" width="5.140625" style="0" customWidth="1"/>
  </cols>
  <sheetData>
    <row r="1" spans="1:5" ht="15.75">
      <c r="A1" s="108"/>
      <c r="B1" s="109"/>
      <c r="C1" s="134"/>
      <c r="D1" s="135"/>
      <c r="E1" s="136"/>
    </row>
    <row r="2" spans="1:5" ht="15.75">
      <c r="A2" s="110" t="s">
        <v>73</v>
      </c>
      <c r="B2" s="111" t="s">
        <v>7</v>
      </c>
      <c r="C2" s="43" t="s">
        <v>25</v>
      </c>
      <c r="D2" s="44" t="s">
        <v>26</v>
      </c>
      <c r="E2" s="45" t="s">
        <v>27</v>
      </c>
    </row>
    <row r="3" spans="1:6" ht="16.5">
      <c r="A3" s="112" t="s">
        <v>29</v>
      </c>
      <c r="B3" s="113" t="s">
        <v>42</v>
      </c>
      <c r="C3" s="55"/>
      <c r="D3" s="52"/>
      <c r="E3" s="53"/>
      <c r="F3" s="114"/>
    </row>
    <row r="4" spans="1:6" ht="16.5">
      <c r="A4" s="112" t="s">
        <v>74</v>
      </c>
      <c r="B4" s="115" t="s">
        <v>75</v>
      </c>
      <c r="C4" s="55"/>
      <c r="D4" s="52"/>
      <c r="E4" s="53"/>
      <c r="F4" s="46"/>
    </row>
    <row r="5" spans="1:6" ht="40.5">
      <c r="A5" s="116"/>
      <c r="B5" s="61" t="s">
        <v>76</v>
      </c>
      <c r="C5" s="74"/>
      <c r="D5" s="63"/>
      <c r="E5" s="64"/>
      <c r="F5" s="114"/>
    </row>
    <row r="6" spans="1:7" ht="27">
      <c r="A6" s="116"/>
      <c r="B6" s="61" t="s">
        <v>77</v>
      </c>
      <c r="C6" s="74"/>
      <c r="D6" s="63"/>
      <c r="E6" s="64"/>
      <c r="F6" s="114"/>
      <c r="G6" s="71"/>
    </row>
    <row r="7" spans="1:6" ht="13.5">
      <c r="A7" s="116"/>
      <c r="B7" s="117" t="s">
        <v>78</v>
      </c>
      <c r="C7" s="74"/>
      <c r="D7" s="63"/>
      <c r="E7" s="64"/>
      <c r="F7" s="114"/>
    </row>
    <row r="8" spans="1:6" ht="13.5">
      <c r="A8" s="116"/>
      <c r="B8" s="117" t="s">
        <v>91</v>
      </c>
      <c r="C8" s="83"/>
      <c r="D8" s="63"/>
      <c r="E8" s="64"/>
      <c r="F8" s="118"/>
    </row>
    <row r="9" spans="1:6" ht="13.5">
      <c r="A9" s="119"/>
      <c r="B9" s="120" t="s">
        <v>62</v>
      </c>
      <c r="C9" s="121">
        <v>4</v>
      </c>
      <c r="D9" s="145">
        <v>0</v>
      </c>
      <c r="E9" s="122">
        <f>C9*D9</f>
        <v>0</v>
      </c>
      <c r="F9" s="118"/>
    </row>
    <row r="10" spans="1:6" ht="16.5">
      <c r="A10" s="112" t="s">
        <v>41</v>
      </c>
      <c r="B10" s="115" t="s">
        <v>22</v>
      </c>
      <c r="C10" s="55"/>
      <c r="D10" s="52"/>
      <c r="E10" s="53"/>
      <c r="F10" s="114"/>
    </row>
    <row r="11" spans="1:6" ht="16.5">
      <c r="A11" s="112" t="s">
        <v>43</v>
      </c>
      <c r="B11" s="123" t="s">
        <v>79</v>
      </c>
      <c r="C11" s="137"/>
      <c r="D11" s="138"/>
      <c r="E11" s="124"/>
      <c r="F11" s="114"/>
    </row>
    <row r="12" spans="1:6" ht="26.25">
      <c r="A12" s="125"/>
      <c r="B12" s="87" t="s">
        <v>86</v>
      </c>
      <c r="C12" s="139"/>
      <c r="D12" s="140"/>
      <c r="E12" s="126"/>
      <c r="F12" s="114"/>
    </row>
    <row r="13" spans="1:6" ht="13.5">
      <c r="A13" s="125"/>
      <c r="B13" s="61" t="s">
        <v>80</v>
      </c>
      <c r="C13" s="141"/>
      <c r="D13" s="142"/>
      <c r="E13" s="127"/>
      <c r="F13" s="114"/>
    </row>
    <row r="14" spans="1:5" ht="13.5">
      <c r="A14" s="125"/>
      <c r="B14" s="117" t="s">
        <v>88</v>
      </c>
      <c r="C14" s="141"/>
      <c r="D14" s="142"/>
      <c r="E14" s="127"/>
    </row>
    <row r="15" spans="1:5" ht="13.5">
      <c r="A15" s="125"/>
      <c r="B15" s="61" t="s">
        <v>81</v>
      </c>
      <c r="C15" s="141"/>
      <c r="D15" s="142"/>
      <c r="E15" s="127"/>
    </row>
    <row r="16" spans="1:5" ht="13.5">
      <c r="A16" s="125"/>
      <c r="B16" s="128" t="s">
        <v>82</v>
      </c>
      <c r="C16" s="129">
        <v>2</v>
      </c>
      <c r="D16" s="145">
        <v>0</v>
      </c>
      <c r="E16" s="94">
        <f>C16*D16</f>
        <v>0</v>
      </c>
    </row>
    <row r="17" spans="1:5" ht="13.5">
      <c r="A17" s="125"/>
      <c r="B17" s="128" t="s">
        <v>83</v>
      </c>
      <c r="C17" s="129">
        <v>1</v>
      </c>
      <c r="D17" s="146">
        <v>0</v>
      </c>
      <c r="E17" s="94">
        <f>C17*D17</f>
        <v>0</v>
      </c>
    </row>
    <row r="18" spans="1:6" ht="13.5">
      <c r="A18" s="130"/>
      <c r="B18" s="120" t="s">
        <v>62</v>
      </c>
      <c r="C18" s="78">
        <f>SUM(C16:C17)</f>
        <v>3</v>
      </c>
      <c r="D18" s="131"/>
      <c r="E18" s="122">
        <f>SUM(E16:E17)</f>
        <v>0</v>
      </c>
      <c r="F18" s="132"/>
    </row>
    <row r="19" spans="1:5" ht="13.5">
      <c r="A19" s="119"/>
      <c r="B19" s="98"/>
      <c r="C19" s="99"/>
      <c r="D19" s="94"/>
      <c r="E19" s="100"/>
    </row>
    <row r="20" spans="1:5" ht="16.5">
      <c r="A20" s="133"/>
      <c r="B20" s="102" t="s">
        <v>72</v>
      </c>
      <c r="C20" s="103"/>
      <c r="D20" s="104"/>
      <c r="E20" s="105">
        <f>SUM(E3:E18)</f>
        <v>0</v>
      </c>
    </row>
  </sheetData>
  <sheetProtection password="B256" sheet="1"/>
  <printOptions/>
  <pageMargins left="0.39375" right="0.39375" top="0.39375" bottom="0.3937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Movrin</cp:lastModifiedBy>
  <dcterms:modified xsi:type="dcterms:W3CDTF">2021-06-08T11:27:18Z</dcterms:modified>
  <cp:category/>
  <cp:version/>
  <cp:contentType/>
  <cp:contentStatus/>
</cp:coreProperties>
</file>