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a_delovni_zvezek"/>
  <mc:AlternateContent xmlns:mc="http://schemas.openxmlformats.org/markup-compatibility/2006">
    <mc:Choice Requires="x15">
      <x15ac:absPath xmlns:x15ac="http://schemas.microsoft.com/office/spreadsheetml/2010/11/ac" url="G:\Viktor\GJS 2019\LAS Za hribom\Javno naročilo - gradnja\"/>
    </mc:Choice>
  </mc:AlternateContent>
  <bookViews>
    <workbookView xWindow="0" yWindow="0" windowWidth="23250" windowHeight="12345" tabRatio="870" firstSheet="1" activeTab="6"/>
  </bookViews>
  <sheets>
    <sheet name="Rekapitulacija" sheetId="12" r:id="rId1"/>
    <sheet name="A. Preddela" sheetId="14" r:id="rId2"/>
    <sheet name="B. Zemeljska dela" sheetId="20" r:id="rId3"/>
    <sheet name="C. Zgornji ustroj" sheetId="21" r:id="rId4"/>
    <sheet name="D. Prometna signalizacija" sheetId="23" r:id="rId5"/>
    <sheet name="E. Meteorna kanalizacija" sheetId="24" r:id="rId6"/>
    <sheet name="F. Javna razsvetljava" sheetId="25" r:id="rId7"/>
    <sheet name="G. Prestavitve" sheetId="26" r:id="rId8"/>
    <sheet name="H. Zasaditev" sheetId="27" r:id="rId9"/>
    <sheet name="RC-Del. sila" sheetId="16" r:id="rId10"/>
    <sheet name="RC-Materiali" sheetId="29" r:id="rId11"/>
    <sheet name="RC-Izvaj. oprema" sheetId="30" r:id="rId12"/>
  </sheets>
  <definedNames>
    <definedName name="__xlnm.Print_Area_1" localSheetId="2">#REF!</definedName>
    <definedName name="__xlnm.Print_Area_1" localSheetId="3">#REF!</definedName>
    <definedName name="__xlnm.Print_Area_1" localSheetId="4">#REF!</definedName>
    <definedName name="__xlnm.Print_Area_1" localSheetId="5">#REF!</definedName>
    <definedName name="__xlnm.Print_Area_1" localSheetId="6">#REF!</definedName>
    <definedName name="__xlnm.Print_Area_1" localSheetId="7">#REF!</definedName>
    <definedName name="__xlnm.Print_Area_1" localSheetId="8">#REF!</definedName>
    <definedName name="__xlnm.Print_Area_1" localSheetId="11">#REF!</definedName>
    <definedName name="__xlnm.Print_Area_1" localSheetId="10">#REF!</definedName>
    <definedName name="__xlnm.Print_Area_1">#REF!</definedName>
    <definedName name="__xlnm.Print_Area_2" localSheetId="2">#REF!</definedName>
    <definedName name="__xlnm.Print_Area_2" localSheetId="3">#REF!</definedName>
    <definedName name="__xlnm.Print_Area_2" localSheetId="4">#REF!</definedName>
    <definedName name="__xlnm.Print_Area_2" localSheetId="5">#REF!</definedName>
    <definedName name="__xlnm.Print_Area_2" localSheetId="6">#REF!</definedName>
    <definedName name="__xlnm.Print_Area_2" localSheetId="7">#REF!</definedName>
    <definedName name="__xlnm.Print_Area_2" localSheetId="8">#REF!</definedName>
    <definedName name="__xlnm.Print_Area_2" localSheetId="11">#REF!</definedName>
    <definedName name="__xlnm.Print_Area_2" localSheetId="10">#REF!</definedName>
    <definedName name="__xlnm.Print_Area_2">#REF!</definedName>
    <definedName name="__xlnm.Print_Area_3" localSheetId="2">#REF!</definedName>
    <definedName name="__xlnm.Print_Area_3" localSheetId="3">#REF!</definedName>
    <definedName name="__xlnm.Print_Area_3" localSheetId="4">#REF!</definedName>
    <definedName name="__xlnm.Print_Area_3" localSheetId="5">#REF!</definedName>
    <definedName name="__xlnm.Print_Area_3" localSheetId="6">#REF!</definedName>
    <definedName name="__xlnm.Print_Area_3" localSheetId="7">#REF!</definedName>
    <definedName name="__xlnm.Print_Area_3" localSheetId="8">#REF!</definedName>
    <definedName name="__xlnm.Print_Area_3" localSheetId="11">#REF!</definedName>
    <definedName name="__xlnm.Print_Area_3" localSheetId="10">#REF!</definedName>
    <definedName name="__xlnm.Print_Area_3">#REF!</definedName>
    <definedName name="asdsa" localSheetId="4">#REF!</definedName>
    <definedName name="asdsa" localSheetId="5">#REF!</definedName>
    <definedName name="asdsa" localSheetId="6">#REF!</definedName>
    <definedName name="asdsa" localSheetId="7">#REF!</definedName>
    <definedName name="asdsa" localSheetId="8">#REF!</definedName>
    <definedName name="asdsa" localSheetId="11">#REF!</definedName>
    <definedName name="asdsa" localSheetId="10">#REF!</definedName>
    <definedName name="asdsa">#REF!</definedName>
    <definedName name="ds" localSheetId="4">#REF!</definedName>
    <definedName name="ds" localSheetId="5">#REF!</definedName>
    <definedName name="ds" localSheetId="6">#REF!</definedName>
    <definedName name="ds" localSheetId="7">#REF!</definedName>
    <definedName name="ds" localSheetId="8">#REF!</definedName>
    <definedName name="ds" localSheetId="11">#REF!</definedName>
    <definedName name="ds" localSheetId="10">#REF!</definedName>
    <definedName name="ds">#REF!</definedName>
    <definedName name="_xlnm.Print_Area" localSheetId="1">'A. Preddela'!$A$1:$F$48</definedName>
    <definedName name="_xlnm.Print_Area" localSheetId="2">'B. Zemeljska dela'!$A$1:$F$32</definedName>
    <definedName name="_xlnm.Print_Area" localSheetId="3">'C. Zgornji ustroj'!$A$1:$F$52</definedName>
    <definedName name="_xlnm.Print_Area" localSheetId="4">'D. Prometna signalizacija'!$A$1:$F$20</definedName>
    <definedName name="_xlnm.Print_Area" localSheetId="5">'E. Meteorna kanalizacija'!$A$1:$F$36</definedName>
    <definedName name="_xlnm.Print_Area" localSheetId="6">'F. Javna razsvetljava'!$A$1:$F$105</definedName>
    <definedName name="_xlnm.Print_Area" localSheetId="7">'G. Prestavitve'!$A$1:$F$26</definedName>
    <definedName name="_xlnm.Print_Area" localSheetId="8">'H. Zasaditev'!$A$1:$F$54</definedName>
    <definedName name="_xlnm.Print_Area" localSheetId="9">'RC-Del. sila'!$A$1:$D$21</definedName>
    <definedName name="_xlnm.Print_Area" localSheetId="11">'RC-Izvaj. oprema'!$A$1:$D$42</definedName>
    <definedName name="_xlnm.Print_Area" localSheetId="10">'RC-Materiali'!$A$1:$D$34</definedName>
    <definedName name="_xlnm.Print_Area" localSheetId="0">Rekapitulacija!$A$1:$C$19</definedName>
    <definedName name="_xlnm.Print_Titles" localSheetId="1">'A. Preddela'!$1:$4</definedName>
    <definedName name="_xlnm.Print_Titles" localSheetId="2">'B. Zemeljska dela'!$1:$4</definedName>
    <definedName name="_xlnm.Print_Titles" localSheetId="3">'C. Zgornji ustroj'!$1:$4</definedName>
    <definedName name="_xlnm.Print_Titles" localSheetId="4">'D. Prometna signalizacija'!$1:$4</definedName>
    <definedName name="_xlnm.Print_Titles" localSheetId="5">'E. Meteorna kanalizacija'!$1:$4</definedName>
    <definedName name="_xlnm.Print_Titles" localSheetId="6">'F. Javna razsvetljava'!$1:$4</definedName>
    <definedName name="_xlnm.Print_Titles" localSheetId="7">'G. Prestavitve'!$1:$4</definedName>
    <definedName name="_xlnm.Print_Titles" localSheetId="8">'H. Zasaditev'!$1:$4</definedName>
    <definedName name="_xlnm.Print_Titles" localSheetId="9">'RC-Del. sila'!$1:$4</definedName>
    <definedName name="_xlnm.Print_Titles" localSheetId="11">'RC-Izvaj. oprema'!$1:$4</definedName>
    <definedName name="_xlnm.Print_Titles" localSheetId="10">'RC-Materiali'!$1:$4</definedName>
  </definedNames>
  <calcPr calcId="162913"/>
</workbook>
</file>

<file path=xl/calcChain.xml><?xml version="1.0" encoding="utf-8"?>
<calcChain xmlns="http://schemas.openxmlformats.org/spreadsheetml/2006/main">
  <c r="E89" i="25" l="1"/>
  <c r="E45" i="14" l="1"/>
  <c r="E49" i="21" l="1"/>
  <c r="A1" i="30" l="1"/>
  <c r="A1" i="29"/>
  <c r="A1" i="16"/>
  <c r="B53" i="27" l="1"/>
  <c r="D39" i="27"/>
  <c r="F39" i="27" s="1"/>
  <c r="F43" i="27"/>
  <c r="F41" i="27"/>
  <c r="F49" i="27"/>
  <c r="F51" i="27" s="1"/>
  <c r="F30" i="27"/>
  <c r="F25" i="27"/>
  <c r="F17" i="27"/>
  <c r="B5" i="27"/>
  <c r="F13" i="27"/>
  <c r="A1" i="27"/>
  <c r="B25" i="26"/>
  <c r="F21" i="26"/>
  <c r="F19" i="26"/>
  <c r="F13" i="26"/>
  <c r="F11" i="26"/>
  <c r="F9" i="26"/>
  <c r="B5" i="26"/>
  <c r="A1" i="26"/>
  <c r="F103" i="25"/>
  <c r="F99" i="25"/>
  <c r="F97" i="25"/>
  <c r="F101" i="25"/>
  <c r="F95" i="25"/>
  <c r="F79" i="25"/>
  <c r="F89" i="25"/>
  <c r="F87" i="25"/>
  <c r="F85" i="25"/>
  <c r="F77" i="25"/>
  <c r="F75" i="25"/>
  <c r="F69" i="25"/>
  <c r="F67" i="25"/>
  <c r="F65" i="25"/>
  <c r="F59" i="25"/>
  <c r="F58" i="25"/>
  <c r="F57" i="25"/>
  <c r="F51" i="25"/>
  <c r="F44" i="25"/>
  <c r="F42" i="25"/>
  <c r="F36" i="25"/>
  <c r="F34" i="25"/>
  <c r="F32" i="25"/>
  <c r="F30" i="25"/>
  <c r="F28" i="25"/>
  <c r="F26" i="25"/>
  <c r="F17" i="25"/>
  <c r="F16" i="25"/>
  <c r="B20" i="25"/>
  <c r="B5" i="25"/>
  <c r="F54" i="25"/>
  <c r="F52" i="25"/>
  <c r="A1" i="25"/>
  <c r="B35" i="24"/>
  <c r="B5" i="24"/>
  <c r="F33" i="24"/>
  <c r="F31" i="24"/>
  <c r="F29" i="24"/>
  <c r="F27" i="24"/>
  <c r="F25" i="24"/>
  <c r="F23" i="24"/>
  <c r="F22" i="24"/>
  <c r="F19" i="24"/>
  <c r="F16" i="24"/>
  <c r="F15" i="24"/>
  <c r="F14" i="24"/>
  <c r="F13" i="24"/>
  <c r="F10" i="24"/>
  <c r="F9" i="24"/>
  <c r="F8" i="24"/>
  <c r="A1" i="24"/>
  <c r="F7" i="23"/>
  <c r="B19" i="23"/>
  <c r="B5" i="23"/>
  <c r="F17" i="23"/>
  <c r="F14" i="23"/>
  <c r="F11" i="23"/>
  <c r="F9" i="23"/>
  <c r="A1" i="23"/>
  <c r="B51" i="21"/>
  <c r="F35" i="21"/>
  <c r="F37" i="21"/>
  <c r="F39" i="21"/>
  <c r="F41" i="21"/>
  <c r="F43" i="21"/>
  <c r="F45" i="21"/>
  <c r="F47" i="21"/>
  <c r="B5" i="21"/>
  <c r="F33" i="21"/>
  <c r="F31" i="21"/>
  <c r="F29" i="21"/>
  <c r="F27" i="21"/>
  <c r="F24" i="21"/>
  <c r="F21" i="21"/>
  <c r="F19" i="21"/>
  <c r="F17" i="21"/>
  <c r="F15" i="21"/>
  <c r="F13" i="21"/>
  <c r="F11" i="21"/>
  <c r="F9" i="21"/>
  <c r="F7" i="21"/>
  <c r="A1" i="21"/>
  <c r="F27" i="20"/>
  <c r="F29" i="20"/>
  <c r="B31" i="20"/>
  <c r="B47" i="14"/>
  <c r="B5" i="20"/>
  <c r="F25" i="20"/>
  <c r="F23" i="20"/>
  <c r="F21" i="20"/>
  <c r="F19" i="20"/>
  <c r="F17" i="20"/>
  <c r="F15" i="20"/>
  <c r="F13" i="20"/>
  <c r="F11" i="20"/>
  <c r="F9" i="20"/>
  <c r="F8" i="20"/>
  <c r="A1" i="20"/>
  <c r="F13" i="14"/>
  <c r="F15" i="14"/>
  <c r="F17" i="14"/>
  <c r="F19" i="14"/>
  <c r="F21" i="14"/>
  <c r="F23" i="14"/>
  <c r="F25" i="14"/>
  <c r="F27" i="14"/>
  <c r="F29" i="14"/>
  <c r="F31" i="14"/>
  <c r="F33" i="14"/>
  <c r="F35" i="14"/>
  <c r="F37" i="14"/>
  <c r="F39" i="14"/>
  <c r="F41" i="14"/>
  <c r="F43" i="14"/>
  <c r="F11" i="14"/>
  <c r="F9" i="14"/>
  <c r="B5" i="14"/>
  <c r="A1" i="14"/>
  <c r="F21" i="27" l="1"/>
  <c r="F23" i="26"/>
  <c r="F49" i="21"/>
  <c r="F51" i="21" s="1"/>
  <c r="C9" i="12" s="1"/>
  <c r="F15" i="26"/>
  <c r="F25" i="26" s="1"/>
  <c r="C13" i="12" s="1"/>
  <c r="F35" i="27"/>
  <c r="F45" i="27"/>
  <c r="F53" i="27" s="1"/>
  <c r="C14" i="12" s="1"/>
  <c r="F91" i="25"/>
  <c r="F14" i="25" s="1"/>
  <c r="F105" i="25"/>
  <c r="F15" i="25" s="1"/>
  <c r="F81" i="25"/>
  <c r="F13" i="25" s="1"/>
  <c r="F46" i="25"/>
  <c r="F10" i="25" s="1"/>
  <c r="F61" i="25"/>
  <c r="F11" i="25" s="1"/>
  <c r="F38" i="25"/>
  <c r="F9" i="25" s="1"/>
  <c r="F35" i="24"/>
  <c r="C11" i="12" s="1"/>
  <c r="F19" i="23"/>
  <c r="C10" i="12" s="1"/>
  <c r="F31" i="20"/>
  <c r="C8" i="12" s="1"/>
  <c r="F7" i="14" l="1"/>
  <c r="F45" i="14" s="1"/>
  <c r="F71" i="25" l="1"/>
  <c r="F47" i="14"/>
  <c r="C7" i="12" s="1"/>
  <c r="F12" i="25" l="1"/>
  <c r="E18" i="25" s="1"/>
  <c r="F18" i="25" s="1"/>
  <c r="F20" i="25" s="1"/>
  <c r="C12" i="12" s="1"/>
  <c r="C16" i="12" s="1"/>
  <c r="C17" i="12" s="1"/>
  <c r="C18" i="12" s="1"/>
</calcChain>
</file>

<file path=xl/sharedStrings.xml><?xml version="1.0" encoding="utf-8"?>
<sst xmlns="http://schemas.openxmlformats.org/spreadsheetml/2006/main" count="650" uniqueCount="360">
  <si>
    <t>kos</t>
  </si>
  <si>
    <t>m2</t>
  </si>
  <si>
    <t>m1</t>
  </si>
  <si>
    <t>m3</t>
  </si>
  <si>
    <t>ura</t>
  </si>
  <si>
    <t>Opis</t>
  </si>
  <si>
    <t>Št. postavke</t>
  </si>
  <si>
    <t>SKUPAJ BREZ DDV</t>
  </si>
  <si>
    <t>Znesek brez DDV v EUR</t>
  </si>
  <si>
    <t>Enota</t>
  </si>
  <si>
    <t>Cena na enoto v EUR brez DDV</t>
  </si>
  <si>
    <t>kpl</t>
  </si>
  <si>
    <t>Zemeljska dela</t>
  </si>
  <si>
    <t>Skupaj (Stalna dežurna služba)</t>
  </si>
  <si>
    <t>4.</t>
  </si>
  <si>
    <t>3.</t>
  </si>
  <si>
    <t>1.</t>
  </si>
  <si>
    <t>2.</t>
  </si>
  <si>
    <t>Rovokopač</t>
  </si>
  <si>
    <t>Količina</t>
  </si>
  <si>
    <t>m</t>
  </si>
  <si>
    <t>Ureditev starega vaškega jedra ob cerkvi sv. Florijana</t>
  </si>
  <si>
    <t>Preddela</t>
  </si>
  <si>
    <t>Zgornji ustroj</t>
  </si>
  <si>
    <t>Prometna signalizacija</t>
  </si>
  <si>
    <t>Meteorna kanalizacija</t>
  </si>
  <si>
    <t>Javna razsvetljava</t>
  </si>
  <si>
    <t>Prestavitve</t>
  </si>
  <si>
    <t>Zasaditev</t>
  </si>
  <si>
    <t>DDV</t>
  </si>
  <si>
    <t>SKUPAJ Z DDV</t>
  </si>
  <si>
    <t>A.</t>
  </si>
  <si>
    <t>Oznaka</t>
  </si>
  <si>
    <t>B.</t>
  </si>
  <si>
    <t>C.</t>
  </si>
  <si>
    <t>D.</t>
  </si>
  <si>
    <t>E.</t>
  </si>
  <si>
    <t>F.</t>
  </si>
  <si>
    <t>G.</t>
  </si>
  <si>
    <t>H.</t>
  </si>
  <si>
    <t>A.1</t>
  </si>
  <si>
    <t>A.2</t>
  </si>
  <si>
    <t>Zakoličba detajlnih točk zunanje ureditve.</t>
  </si>
  <si>
    <t>kom</t>
  </si>
  <si>
    <t>Zakoličba detajlnih točk zunanje kanalizacije.</t>
  </si>
  <si>
    <t xml:space="preserve">Postavljanje prečnih profilov v predpisanih višinah in naklonih. </t>
  </si>
  <si>
    <t>Strojni zasek asfalta in premaz stika z emulzijo.</t>
  </si>
  <si>
    <t>Rušenje asfalta debeline do 15 cm, vključno z odvozom in deponiranjem na deponijo.</t>
  </si>
  <si>
    <t>Rušenje obstoječih jaškov in požiralnikov do fi100, vključno z odvozom in deponiranjem na deponijo.</t>
  </si>
  <si>
    <t>Rušenje robnikov z odvozom ruševin v deponijo.</t>
  </si>
  <si>
    <t>Rušenje granitnih kock z odvozom ruševin v deponijo.</t>
  </si>
  <si>
    <t>Demontaža obstoječih prometnih znakov in hramba za ponovno vgradnjo.</t>
  </si>
  <si>
    <t>Prilagoditev pokrovov jaškov in kap na novo niveleto.</t>
  </si>
  <si>
    <t>Razna manjša rušitvena dela, ki so ostala na trasi in se bodo obračunavala na osnovi dejanskih stroškov in vpisa v gradbeni dnevnik (3% postavk preddel).</t>
  </si>
  <si>
    <t>A.3</t>
  </si>
  <si>
    <t>A.4</t>
  </si>
  <si>
    <t>A.5</t>
  </si>
  <si>
    <t>A.6</t>
  </si>
  <si>
    <t>A.7</t>
  </si>
  <si>
    <t>A.8</t>
  </si>
  <si>
    <t>A.9</t>
  </si>
  <si>
    <t>A.10</t>
  </si>
  <si>
    <t>A.11</t>
  </si>
  <si>
    <t>A.12</t>
  </si>
  <si>
    <t>A.13</t>
  </si>
  <si>
    <t>A.14</t>
  </si>
  <si>
    <t>A.15</t>
  </si>
  <si>
    <t>A.16</t>
  </si>
  <si>
    <t>A.17</t>
  </si>
  <si>
    <t>A.18</t>
  </si>
  <si>
    <t>A.19</t>
  </si>
  <si>
    <t>A.20</t>
  </si>
  <si>
    <t>%</t>
  </si>
  <si>
    <t>Posek grmovja, ter živih mej in odvoz v deponijo.</t>
  </si>
  <si>
    <t>Prestavitev oglasnega objekta na novo lokacijo.</t>
  </si>
  <si>
    <t>Odstranitev betonskih tlakovcev in hramba na gradbišču za ponovno vgradnjo.</t>
  </si>
  <si>
    <t>Rušenje betonskih tlakovcev in odvoz ruševin v deponijo.</t>
  </si>
  <si>
    <t>Rušenje asfaltne grbine debeline do 20 cm in odvoz ruševin v deponijo.</t>
  </si>
  <si>
    <t>Zakoličba obstoječih komunalnih vodov (vodovod, TK, plin, elektro vodi, ...).</t>
  </si>
  <si>
    <t>Rušenje obstoječih prometnih znakov in odvoz ruševin v deponijo.</t>
  </si>
  <si>
    <t>Rušenje betonskega tlaka in odvoz ruševin v deponijo.</t>
  </si>
  <si>
    <t>Planiranje v ravnini in vzdolžnih sklonih v izkopih in nasipih s točnostjo +/- 3 cm.</t>
  </si>
  <si>
    <t>Mehansko utrjevanje površin v ravnini s komprimacijskimi sredstvi do zahtevne zbitosti.</t>
  </si>
  <si>
    <t>B.1</t>
  </si>
  <si>
    <t>B.2</t>
  </si>
  <si>
    <t>B.3</t>
  </si>
  <si>
    <t>B.4</t>
  </si>
  <si>
    <t>B.5</t>
  </si>
  <si>
    <t>B.6</t>
  </si>
  <si>
    <t>B.7</t>
  </si>
  <si>
    <t>B.8</t>
  </si>
  <si>
    <t>B.9</t>
  </si>
  <si>
    <t>B.10</t>
  </si>
  <si>
    <t>B.11</t>
  </si>
  <si>
    <t>Dobava in mehansko vgrajevanje kamnitega drobljenega materiala KDM 100 ali prodec 66 za vgradnjo grede po slojih do 30 cm s planiranjem in uvaljanjem.</t>
  </si>
  <si>
    <t>Dobava in mehansko vgrajevanje tamponskega sloja iz drobljenega kamnitega materiala 0,32 mm z uvaljanjem do točnosti +/- 2 cm.</t>
  </si>
  <si>
    <t>Dobava in vgrajevanje granitnih kock 10/10/10 cm (rezane) z obbetoniranjem v betonski temelj MB 10 in zastičenjem s fino cementno malto.</t>
  </si>
  <si>
    <t>C.1</t>
  </si>
  <si>
    <t>C.2</t>
  </si>
  <si>
    <t>C.3</t>
  </si>
  <si>
    <t>C.4</t>
  </si>
  <si>
    <t>C.5</t>
  </si>
  <si>
    <t>C.6</t>
  </si>
  <si>
    <t>C.7</t>
  </si>
  <si>
    <t>C.8</t>
  </si>
  <si>
    <t>C.9</t>
  </si>
  <si>
    <t>C.10</t>
  </si>
  <si>
    <t>C.11</t>
  </si>
  <si>
    <t>C.12</t>
  </si>
  <si>
    <t>C.13</t>
  </si>
  <si>
    <t>C.14</t>
  </si>
  <si>
    <t>C.15</t>
  </si>
  <si>
    <t>C.16</t>
  </si>
  <si>
    <t>C.17</t>
  </si>
  <si>
    <t>C.18</t>
  </si>
  <si>
    <t>C.19</t>
  </si>
  <si>
    <t>C.20</t>
  </si>
  <si>
    <t>C.21</t>
  </si>
  <si>
    <t>Dobava in postavitev začasne prometne signalizacije  v času gradnje.</t>
  </si>
  <si>
    <t>D.1</t>
  </si>
  <si>
    <t>D.2</t>
  </si>
  <si>
    <t>D.3</t>
  </si>
  <si>
    <t>D.4</t>
  </si>
  <si>
    <t>D.5</t>
  </si>
  <si>
    <t>b.) fi 400 mm, z vtokom pod robnik, pokrov nosilnostnega razreda C250</t>
  </si>
  <si>
    <t>b.) fi 500 mm s čelnim vtokom in z betonskim pokrovom nosilnostnega razreda B125</t>
  </si>
  <si>
    <t>Preureditev obstoječega požiralnika, prilagoditev višine rešetke in prilopa na kanal.</t>
  </si>
  <si>
    <t xml:space="preserve">Čiščenje kanalizacije po končanih delih.      </t>
  </si>
  <si>
    <t>E.1</t>
  </si>
  <si>
    <t>E.2</t>
  </si>
  <si>
    <t>E.3</t>
  </si>
  <si>
    <t>E.4</t>
  </si>
  <si>
    <t>E.5</t>
  </si>
  <si>
    <t>E.6</t>
  </si>
  <si>
    <t>E.7</t>
  </si>
  <si>
    <t>E.8</t>
  </si>
  <si>
    <t>E.9</t>
  </si>
  <si>
    <t>Jaki tok</t>
  </si>
  <si>
    <t>Razsvetljava</t>
  </si>
  <si>
    <t>I.</t>
  </si>
  <si>
    <t>Rekapitulacija</t>
  </si>
  <si>
    <t>Razsveljava</t>
  </si>
  <si>
    <t>Inštalacijski material</t>
  </si>
  <si>
    <t>Kabli in izvodi</t>
  </si>
  <si>
    <t>Strelovod - ozmeljitve</t>
  </si>
  <si>
    <t>II.</t>
  </si>
  <si>
    <t>III.</t>
  </si>
  <si>
    <t>IV.</t>
  </si>
  <si>
    <t>Transport</t>
  </si>
  <si>
    <t>Demontažna dela</t>
  </si>
  <si>
    <t>Zaključna dela</t>
  </si>
  <si>
    <t>Izdelava projekta izvedenih del - PID</t>
  </si>
  <si>
    <t>Projektantski nadzor in sodelovanje</t>
  </si>
  <si>
    <t>Nepredvidena dela</t>
  </si>
  <si>
    <t>I.1</t>
  </si>
  <si>
    <t>I.2</t>
  </si>
  <si>
    <t>I.3</t>
  </si>
  <si>
    <t>I.4</t>
  </si>
  <si>
    <t>I.5</t>
  </si>
  <si>
    <t>I.6</t>
  </si>
  <si>
    <t>Skupaj (razsvetljava)</t>
  </si>
  <si>
    <t xml:space="preserve">SV-S - LED STEBRIČEK višine 0,85 m; z integriranim senzorjem; kot tip BEGA; Bollard head 99 853 K3; SENZOR 84 633 - višina stebrička 0,85 m; moč LED sijalke 7,1W; 2700K. </t>
  </si>
  <si>
    <t>II.1</t>
  </si>
  <si>
    <t>II.2</t>
  </si>
  <si>
    <t>Skupaj (Inštalacijski material)</t>
  </si>
  <si>
    <t>Dobava in polaganje zemeljskega kabla 0,6 / 1kV, uvlečenega v zaščitne PVC cevi po celotni trasi jarka, komplet:</t>
  </si>
  <si>
    <t>NA2XY-J 4x16+1,5 Al mm2</t>
  </si>
  <si>
    <t>NYY-J 3x4 Cu mm2</t>
  </si>
  <si>
    <t>Izdelava priključkov na priključna mesta:</t>
  </si>
  <si>
    <t xml:space="preserve">do 16 mm2  </t>
  </si>
  <si>
    <t xml:space="preserve">do 4 mm2  </t>
  </si>
  <si>
    <t xml:space="preserve">do 2,5 mm2  </t>
  </si>
  <si>
    <t>III.1</t>
  </si>
  <si>
    <t>III.2</t>
  </si>
  <si>
    <t>III.3</t>
  </si>
  <si>
    <t>Skupaj (Kabli in izvodi)</t>
  </si>
  <si>
    <t>Skupaj (Strelovod - ozmeljitve)</t>
  </si>
  <si>
    <t>IV.3</t>
  </si>
  <si>
    <t>IV.1</t>
  </si>
  <si>
    <t>IV.2</t>
  </si>
  <si>
    <t>1</t>
  </si>
  <si>
    <t>Skupaj (Transport)</t>
  </si>
  <si>
    <t>Skupaj (Demontažna dela)</t>
  </si>
  <si>
    <t>ur</t>
  </si>
  <si>
    <t>5</t>
  </si>
  <si>
    <t>Vodovod</t>
  </si>
  <si>
    <t>Skupaj (Vodovod)</t>
  </si>
  <si>
    <t>TK omrežje</t>
  </si>
  <si>
    <t>G.1</t>
  </si>
  <si>
    <t>G.1.1</t>
  </si>
  <si>
    <t>G.1.2</t>
  </si>
  <si>
    <t>G.1.3</t>
  </si>
  <si>
    <t>G.2</t>
  </si>
  <si>
    <t>G.2.1</t>
  </si>
  <si>
    <t>G.2.2</t>
  </si>
  <si>
    <t>Splošne opombe:
Saditvena in setvena dela se izvajajo skladno s standardi:
- SIST DIN 18916 - Rastline in saditvena dela
- SIST DIN 18917 - Trate in setvena dela
- SIST DIN 18915 - Zemeljska dela
- SIST DIN 18920 - Zaščita drevja, rastlinskih sestojev in nasadov pri gradbenih posegih</t>
  </si>
  <si>
    <t>Sadike</t>
  </si>
  <si>
    <t>Drevje</t>
  </si>
  <si>
    <t>a</t>
  </si>
  <si>
    <t>Aesculus hippocastanum 'Baumannii'</t>
  </si>
  <si>
    <t>divji kostanj</t>
  </si>
  <si>
    <t>3x presajen, s koreninsko grudo, obseg debla 14-16 cm</t>
  </si>
  <si>
    <t>Tilia cordata 'Greenspire'</t>
  </si>
  <si>
    <t>malolistna lipa</t>
  </si>
  <si>
    <t>3x presajena, s koreninsko grudo, obseg debla 14-16 cm</t>
  </si>
  <si>
    <t>Skupaj (Drevje)</t>
  </si>
  <si>
    <t>b</t>
  </si>
  <si>
    <t>Žive meje</t>
  </si>
  <si>
    <t>Ligustrum ovalifolium</t>
  </si>
  <si>
    <t>liguster - jajčastolistna kalina</t>
  </si>
  <si>
    <t>Carpinus betulus</t>
  </si>
  <si>
    <t>gaber</t>
  </si>
  <si>
    <t>Skupaj (Žive meje)</t>
  </si>
  <si>
    <t>Material za setev in saditev</t>
  </si>
  <si>
    <t>l</t>
  </si>
  <si>
    <t>Skupaj (Material za setev in saditev)</t>
  </si>
  <si>
    <t xml:space="preserve">III. </t>
  </si>
  <si>
    <t>Setvena in saditvena dela</t>
  </si>
  <si>
    <t>Rušenje vrtne ograje do višine 1,2 m z odvozom ruševin v deponijo, vključno s stebrički, temelji in vrati (lesena ali žična ograja).</t>
  </si>
  <si>
    <t>Nabava in polaganje geotekstila 200 g/m2.</t>
  </si>
  <si>
    <t>Profiliranje jarka ob pešpoti, globine do 30 cm, širine 25 cm (v kamnini).</t>
  </si>
  <si>
    <t>Zasutje komunalnih jarkov z izkopanim in na gradbišču deponiranim materialom, vključno z uvaljanjem v slojih po 30 cm.</t>
  </si>
  <si>
    <t>Izkop materiala III. ktg, za sadilne jame dreves in žive meje ter odvoz v deponijo.</t>
  </si>
  <si>
    <t>Izkop materiala III. ktg za komunalne vode in deponiranje na gradbišču za ponovno vgradnjo (kanalizacija, vodovod, javna razsvetljava).</t>
  </si>
  <si>
    <t>Izkop materiala III. ktg za komunalne vode in odvoz na deponijo (kanalizacija, vodovod, javna razsvetljava) - delno  ročni izkop na križanjih.</t>
  </si>
  <si>
    <t>Površinski izkop materiala III. ktg in odvoz na deponijo.</t>
  </si>
  <si>
    <t>Površinski izkop humusa v debelini 20 cm:</t>
  </si>
  <si>
    <t>a.) deponiranje na gradbišču za ponovno vgradnjo,</t>
  </si>
  <si>
    <t>b.) nalaganje na kamion in odvoz v deponijo.</t>
  </si>
  <si>
    <t>Površinski izkop materiala in nakladanje na kamion, odvoz in deponiranje na deponiji. Ocena (30% material III. ktg, 50% material IV. ktg, 20% material V. ktg).</t>
  </si>
  <si>
    <t>Dobava in vgrajevanje granitnih robnikov (rezani) 10/25 cm z obbetoniranjem v betonski temelj MB 10 in zastičenjem s fino cementno malto.</t>
  </si>
  <si>
    <t>Polaganje betonskih tlakovcev shranjenih na gradbišču vključno s peščeno izravnavo peska v debeline 2 cm.</t>
  </si>
  <si>
    <t>Dobava in vgrajevanje drevesnih rešetk 120 x 120 cm, odprtina fi 50 cm, nosilnosto B125.</t>
  </si>
  <si>
    <t>Dobava in vgrajevanje bitudrobirja z uvaljanjem in komprimiranjem s točnostjo +/- 1 cm:</t>
  </si>
  <si>
    <t>a.) deb. 6 cm AC 22 base BIT 50/70 A3.</t>
  </si>
  <si>
    <t>Dobava in vgrajevanje obrabnega sloja bitumenskega betona z uvaljanjem in komprimiranjem:</t>
  </si>
  <si>
    <t>b.) deb. 4 cm AC 08 surf BIT 50/70 A3.</t>
  </si>
  <si>
    <t>Nabava in postavitev lesene zaščitne ograje iz globinsko impregniranega lesa (okroglice premera 14-16 cm, tri prečke po višini in stebri na 2 m) zaščitenega proti vremenskim vplivom in insektom, vse okovje, vezni in pritrdilni material iz nerjavečega materiala, vključno s temeljnimi nastavki iz nerjavečega ali pocinkanega jekla in izdelevavo temeljev min. premera 20 cm, globine 50 cm oz. po navodilih proizvajalca, vključno s potrebnim izkopom, ter zasipom z utrjevanjem.</t>
  </si>
  <si>
    <t>Nabava in vgradnja travnih plošč, s polji 10x10 cm, povozne za težek promet, vključno z zapolnitvijo s peskom 4-8 mm (kot npr. HAURATON GREEN SUPER).</t>
  </si>
  <si>
    <t>Nabava in montaža standardnih dvokrilnih vrtnih vrat z UV in antikorozijsko zaščito višine 100 cm, širine 400 cm, vključno s cilindrično ključavnico in kljuko, ter z mrežnim polnilom. V ceno vključena izdelava potrebnih temeljev skladno z zahtevo proizvajalca (kot npr. BUILDER FENCE ali podobno).</t>
  </si>
  <si>
    <t>Nabava in montaža enostavne mrežne ograje (pletena ali varjena), višine 1,0 m z UV in antikorozijsko zaščito. Vključno z dobavo in postavitvijo potrebnih stebričkov, ter montažnega materiala. Gostota stebričkov in montaža po navodilih proizvajalca ograje.</t>
  </si>
  <si>
    <t>Nabava in montaža zaščitne mreže za zaščoto strmih brežin (npr. Palvis mreža).</t>
  </si>
  <si>
    <t>Nabava materiala in zaščita strmih brežin s kokosovo mrežo ter zatravitev. Priporočamo izvedbo zatravitve po sistemu »hidromulchinga«.</t>
  </si>
  <si>
    <t>Izdelava armirano betonskega temelja pod kamnito zložbo, dim. 50x75 cm, vključno z opažanjem in armaturo.</t>
  </si>
  <si>
    <t>Izdelava armirano betonskega venca na kamniti zložbi, dim. 30x50 cm, vključno z opažanjem in armaturo.</t>
  </si>
  <si>
    <t>Izdelava kamnite zložbe spremenljive širine 0,2 m do 2,0 m, kamni premera min. 20 cm, vključno z dobavo betona in obbetoniranjem kamnov.</t>
  </si>
  <si>
    <t xml:space="preserve">Humusiranje zelenic v debelini 20 cm s predhodno izkopanim in na gradbišču deponiranim humusom, s planiranjem, zasejanjem s travnim semenom in uvaljanjem. </t>
  </si>
  <si>
    <t>Izdelava temelja iz cementnega betona MB 15, dolžine 50 cm BC fi 20 cm za prometne znake.</t>
  </si>
  <si>
    <t>Montaža demontiranih znakov.</t>
  </si>
  <si>
    <t>Dobava in vgraditev stebrička za prometni znak iz vroče cinkane jeklene cevi fi 64 mm:</t>
  </si>
  <si>
    <t>a.) dolžine 2,80 m.</t>
  </si>
  <si>
    <t>Dobava in pritrditev prometnega znaka iz Al pločevine, znak z odsevno folijo 2. vrste:</t>
  </si>
  <si>
    <t>c.) znak fi 400/600 mm.</t>
  </si>
  <si>
    <t>Nabava materiala in izdelava peskolovov, globine do 1,5 m, vključno z izkopom, kompletno vse faze dela:</t>
  </si>
  <si>
    <t>a.) fi 400 mm z LTŽ rešetko 400/400 mm, nosilnostni razred C250</t>
  </si>
  <si>
    <t>Izdelava kanalizacije iz PVC cevi, položene na betonsko podlago MB 10, debeline 10 cm in polno obbetoniranje, kompletno vse faze dela, vključno s fazonskimi kosi:</t>
  </si>
  <si>
    <t>a.) fi 150 mm</t>
  </si>
  <si>
    <t>b.) fi 250 mm</t>
  </si>
  <si>
    <t>c.) fi 300 mm</t>
  </si>
  <si>
    <t>b.) fi 400 mm</t>
  </si>
  <si>
    <t>Izdelava drenaže iz gibke cevi, položene na peščeno podlago debeline 10 cm, kompletno vse faze dela, vključno s priklopom v jašek:</t>
  </si>
  <si>
    <t>a.) fi 100 mm</t>
  </si>
  <si>
    <t>Nabava in montaža jaška iz polietilena s tovarniško pripravljenimi vtoki in iztoki, ter pokrovom nosilnostnega razreda C250, kompletno vse faze dela:</t>
  </si>
  <si>
    <t>a.) fi 600 mm globine do 1,00 m</t>
  </si>
  <si>
    <t>b.) fi 800 mm globine do 1,50 m</t>
  </si>
  <si>
    <t>Nabava in zamenjava pokrovov na sanitarni kanalizaciji, premer 60 cm, nosilnost C250.</t>
  </si>
  <si>
    <t>Točkovna sanacija sanitarnega kanala po navodilih upravljalca, sanacija z notranje strani, brez izkopa.</t>
  </si>
  <si>
    <t>Izvedba priklopa novega kanala na obstoječ jašek.</t>
  </si>
  <si>
    <t>SV-D - Cestna LED svetilka, zaščitena pred prahom in vlago IP66, zaščita proti udarcem IK08, ohišje iz tlačno ulitega aluminija, natik navpično na kandelaber debeline od 42 mm do 60 mm ali natik na krak s strani debeline 42 mm do 60 mm , nastavljiv kot natika 0°, 5°, 10° ali 15°, zamenljiv in nadgradljiv optični modul, zamenljiv in nadgradljiv napajalnik, optika za ozke ceste, priključna moč svetilke 33W, 2500Lm barvna temperatura vira 1700K.</t>
  </si>
  <si>
    <t>Električne veze PVE 5/25, ki se montirajo v kandelaber proizvajalca ELLUM-Celje ali podobno.</t>
  </si>
  <si>
    <t>Nosilec PVE omarice v kandelabru - ELLUM Celje ali podobno.</t>
  </si>
  <si>
    <t>Cevne varovalke tipa T - TRAGE - ELLUM Celje ali podobno.</t>
  </si>
  <si>
    <t>Dobava in montaža trojne konzole nerjaveče za zastave, ki se montira na drog.</t>
  </si>
  <si>
    <t>Dobava in montaža kovinskega kandelabra, vroče cinkan višine 6 m nad nivojem terena (obvezna priložitev certifikata o ustreznosti); kandelaber naj zdrži tlak vetra 110 daN/m2 in hitrost vetra 151 km/h (za cono vetra C), komplet z ustreznim temeljem in jaškom (Jadranka AB temelj za kandelaber 58/38 h.48).</t>
  </si>
  <si>
    <t>Dobava in montaža vodotesne omarice z vgrajenim inštalacijskim odklopnikom C16/3P, sponkami in uvodnicami - montaža omarice v jašku.</t>
  </si>
  <si>
    <t>Dobava in polaganje kabla v kandelabru od PVE nosilca do svetilke, tip kabla NYY-J 4 x 2,5 mm2.</t>
  </si>
  <si>
    <t>Valjanec Fe-Zn 25x4 mm, za ozemljitev novega kandelabra in krmilne omarice semaforizacije nad napajalnim kablom, pri prečkanju ceste pod asfaltiranimi površinami pa nad cevjo v kateri je napajalni kabel, komplet.</t>
  </si>
  <si>
    <t>Ploščica za spoj valjanca na kandelaber, dimenzij 120 x 25 x 6 mm po detajlu "A" za načrt spoja valjanca na kandelaber in zaščitena z antikorozijskim premazom.</t>
  </si>
  <si>
    <t>Izvedba raznih spojeh (križni, vijačni, …).</t>
  </si>
  <si>
    <t>Montažni material in oprema, komplet (nakladanje, razkladanje, prevozi).</t>
  </si>
  <si>
    <t>Mivka in gradbeni material (nakladanje, razkladanje, prevozi).</t>
  </si>
  <si>
    <t>Razvoz, raznos materiala po delovišču.</t>
  </si>
  <si>
    <t>Demontaža obstoječih kandelaborv komplet s svetilkami.</t>
  </si>
  <si>
    <t>Odvoz na deponijo in predaja ustreznih listin o pravilnem deponiranju.</t>
  </si>
  <si>
    <t>Nepredvidena dela.</t>
  </si>
  <si>
    <t>Snemanje trase kablovoda in vris v kataster.</t>
  </si>
  <si>
    <t>Nadzor s strani upravnika javne razsvetljave.</t>
  </si>
  <si>
    <t>Pregled in napetostni preizkus NN kabla ter ostalih naprav, meritve instalacij, komplet.</t>
  </si>
  <si>
    <t>Kontrolne meritve:
*osvetljenosti, svetlosti,
*galvanskih stikov, ozemljitve in izol. upornosti.</t>
  </si>
  <si>
    <t>Pregled in preizkus javne razsvetljave.</t>
  </si>
  <si>
    <t>Prestavitev trase in zamenjava sekundarnega vodovoda iz PE cevi DN 110, vključno z vsem potrebnim drobnim materialom, zapirači, ventili, … ter tlačnim preizkusom in dezinfekcijo.</t>
  </si>
  <si>
    <t>Zamenjava hišnih priključkov na vodovodnem omrežju med javnim vodom in vodomeri, vključno z vsem potrebnim drobnim materialom, zapirači, ventili, … ter tlačnim preizkusom in dezinfekcijo (povprečna dolžina priključka 15 m).</t>
  </si>
  <si>
    <t>Prestavitev hidrantov na novo lokacijo in priklop na nov vod, vkljkučno z vsem potrebnim materialom in vsemi potrebnimi deli.</t>
  </si>
  <si>
    <t>Vgradnja zaščitne cevi PVC premera 110 mm za prestavitev trase TK voda. Cev se polno obbetonira, vključno z vsem potrebnim drobnim materialom, in vsemi potrebnimi deli (mikrolokacijo poteka določi upravljalec ob zakoličbi trase).</t>
  </si>
  <si>
    <t>Odklop, prestavitev in ponovni priklop prestavljenih TK vodov. Dela izvede upravljalec ali od njega pooblaščeno podjetje.</t>
  </si>
  <si>
    <t>Skupaj (TK omrežje)</t>
  </si>
  <si>
    <t>5 sadik/m1, 39 m1</t>
  </si>
  <si>
    <t>gole korenine, višina 100 cm</t>
  </si>
  <si>
    <t>5 sadik/m1, 100m1</t>
  </si>
  <si>
    <t>Humozna zemlja za saditev drevja in žive meje, nabava, prevoz, vgraditev.</t>
  </si>
  <si>
    <t>Gnojilni substrat (tip Humko Royal garden), nabava, prevoz, vgraditev.</t>
  </si>
  <si>
    <t>Oporni koli za zaščito drevesnih sadik:
- 3 impregnirani koli na sadiko Ø 6-8 cm, h=300 cm,
- 3 impregnirane letve na sadiko 2,5 x 8 x 100 cm,
- trak za privezovanje: UV stabilen, obstojen 2 leti, širine 3 cm, poraba 3 m na sadiko (skupaj 48 t.m.).</t>
  </si>
  <si>
    <t>Saditev drevja -  sajenje, zasipavanje s humozno zemljo, dodatek gnojilnega substrata, 3 koli s povezovalnimi letvami za oporo, privezovanje, po sajenju zalivanje.</t>
  </si>
  <si>
    <t>Režijski cenik - delovna sila</t>
  </si>
  <si>
    <t>Režijski cenik - materiali</t>
  </si>
  <si>
    <t>2</t>
  </si>
  <si>
    <t>3</t>
  </si>
  <si>
    <t>4</t>
  </si>
  <si>
    <t>Malta MG II + III</t>
  </si>
  <si>
    <t>t</t>
  </si>
  <si>
    <t>6</t>
  </si>
  <si>
    <t>7</t>
  </si>
  <si>
    <t>8</t>
  </si>
  <si>
    <t>9</t>
  </si>
  <si>
    <t>10</t>
  </si>
  <si>
    <t>11</t>
  </si>
  <si>
    <t>12</t>
  </si>
  <si>
    <t>13</t>
  </si>
  <si>
    <t>Beton C16/20</t>
  </si>
  <si>
    <t xml:space="preserve">Beton C12/15 </t>
  </si>
  <si>
    <t>Beton C8/10</t>
  </si>
  <si>
    <t>Nekvalificiran (NK)</t>
  </si>
  <si>
    <t>Polkvalificiran (PK)</t>
  </si>
  <si>
    <t>Kvalificiran (KV)</t>
  </si>
  <si>
    <t>Srednješolska izobrazba (VKV)</t>
  </si>
  <si>
    <t>Visoka strokovna šola (VSŠ)</t>
  </si>
  <si>
    <t>Univerzitetni dipl. inž. (UNI)</t>
  </si>
  <si>
    <t>Pesek 0/4 mm</t>
  </si>
  <si>
    <t>Pesek 0/16 mm</t>
  </si>
  <si>
    <t>Tampon 0/63 mm</t>
  </si>
  <si>
    <t>Tampon 0/32 mm</t>
  </si>
  <si>
    <t>Bituminizirani drobljenec (nosilni sloj) - AC 22 base 50/70 A3</t>
  </si>
  <si>
    <t>Režijski cenik - Izvajalceva strojna oprema</t>
  </si>
  <si>
    <t>Kompresor za zrak</t>
  </si>
  <si>
    <t>Tovorno vozilo - kiper, nosilnost 10 t</t>
  </si>
  <si>
    <t>Tovorno vozilo - kiper, nosilnost 20 t</t>
  </si>
  <si>
    <t xml:space="preserve">Bager 10 t </t>
  </si>
  <si>
    <t xml:space="preserve">Bager / Buldožer 20 t </t>
  </si>
  <si>
    <t xml:space="preserve">Valjar 2,5 t </t>
  </si>
  <si>
    <t xml:space="preserve">Valjar 8,0 t </t>
  </si>
  <si>
    <t>Vibro nabijalo</t>
  </si>
  <si>
    <t>Pnevmatsko kladivo na bagerju (10 t)</t>
  </si>
  <si>
    <t xml:space="preserve">Pnevmatsko kladivo </t>
  </si>
  <si>
    <t>Kombinirano vozilo (brez voznika)</t>
  </si>
  <si>
    <t>Finišer</t>
  </si>
  <si>
    <t>Freza</t>
  </si>
  <si>
    <t>Greder</t>
  </si>
  <si>
    <t>Rezalnik za asfalt in beton</t>
  </si>
  <si>
    <t>14</t>
  </si>
  <si>
    <t>15</t>
  </si>
  <si>
    <t>16</t>
  </si>
  <si>
    <t>17</t>
  </si>
  <si>
    <t>Potopna črpalka (7,5 kW)</t>
  </si>
  <si>
    <t>Granitne kocke 10/10/10 cm (rezane)</t>
  </si>
  <si>
    <t>Polnostenska PVC cev, DN 250, SN8</t>
  </si>
  <si>
    <t>Razna manjša nepredvidena dela, ki se bodo obračunavala na osnovi vpisa v gradbeni dnevnik (3% del postavk 
zgornjega ustroja).</t>
  </si>
  <si>
    <t>Bitumenski beton (obrabni sloj) - AC 08 surf 50/70 A3</t>
  </si>
  <si>
    <t>Granitni robniki 10/25 cm (rezani)</t>
  </si>
  <si>
    <t>Opomba: Režijski cenik je podlaga za pripravo obrazca 13 »Analiza cen«, in sicer za seznam ponudbenih postavk, za katere je potrebno predložiti analizo cene za enoto. Cene na enoto teh postavk se morajo ujemati s cenami na enoto v ponudbenem predračunu.</t>
  </si>
  <si>
    <t>Dobava in mehansko vgrajevanje makadamskega zapornega peščenega sloja iz drobljenega kamnitega materiala 0-8 mm v debeline 2 cm z uvaljanjem.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</si>
</sst>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 #,##0.00\ &quot;€&quot;_-;\-* #,##0.00\ &quot;€&quot;_-;_-* &quot;-&quot;??\ &quot;€&quot;_-;_-@_-"/>
    <numFmt numFmtId="164" formatCode="_-* #,##0.00\ _S_I_T_-;\-* #,##0.00\ _S_I_T_-;_-* &quot;-&quot;??\ _S_I_T_-;_-@_-"/>
  </numFmts>
  <fonts count="14" x14ac:knownFonts="1">
    <font>
      <sz val="10"/>
      <name val="Arial"/>
      <family val="2"/>
      <charset val="238"/>
    </font>
    <font>
      <sz val="11"/>
      <color theme="1"/>
      <name val="Calibri"/>
      <family val="2"/>
      <charset val="238"/>
      <scheme val="minor"/>
    </font>
    <font>
      <sz val="10"/>
      <name val="Arial"/>
      <family val="2"/>
      <charset val="238"/>
    </font>
    <font>
      <sz val="10"/>
      <name val="Arial"/>
      <family val="2"/>
    </font>
    <font>
      <sz val="10"/>
      <name val="Arial CE"/>
      <family val="2"/>
      <charset val="238"/>
    </font>
    <font>
      <b/>
      <sz val="11"/>
      <name val="Arial CE"/>
      <family val="2"/>
      <charset val="238"/>
    </font>
    <font>
      <sz val="10"/>
      <name val="Times New Roman CE"/>
      <charset val="238"/>
    </font>
    <font>
      <sz val="11"/>
      <name val="Arial CE"/>
      <family val="2"/>
      <charset val="238"/>
    </font>
    <font>
      <sz val="10"/>
      <name val="Arial CE"/>
      <charset val="238"/>
    </font>
    <font>
      <b/>
      <sz val="11"/>
      <name val="Calibri"/>
      <family val="2"/>
      <charset val="238"/>
      <scheme val="minor"/>
    </font>
    <font>
      <sz val="11"/>
      <name val="Calibri"/>
      <family val="2"/>
      <charset val="238"/>
      <scheme val="minor"/>
    </font>
    <font>
      <b/>
      <sz val="11"/>
      <color indexed="9"/>
      <name val="Calibri"/>
      <family val="2"/>
      <charset val="238"/>
      <scheme val="minor"/>
    </font>
    <font>
      <i/>
      <sz val="11"/>
      <name val="Calibri"/>
      <family val="2"/>
      <charset val="238"/>
      <scheme val="minor"/>
    </font>
    <font>
      <b/>
      <sz val="11"/>
      <color theme="0"/>
      <name val="Calibri"/>
      <family val="2"/>
      <charset val="238"/>
      <scheme val="minor"/>
    </font>
  </fonts>
  <fills count="4">
    <fill>
      <patternFill patternType="none"/>
    </fill>
    <fill>
      <patternFill patternType="gray125"/>
    </fill>
    <fill>
      <patternFill patternType="solid">
        <fgColor indexed="8"/>
        <bgColor indexed="64"/>
      </patternFill>
    </fill>
    <fill>
      <patternFill patternType="solid">
        <fgColor theme="0" tint="-0.14999847407452621"/>
        <bgColor indexed="64"/>
      </patternFill>
    </fill>
  </fills>
  <borders count="16">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style="thin">
        <color indexed="64"/>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s>
  <cellStyleXfs count="15">
    <xf numFmtId="0" fontId="0" fillId="0" borderId="0"/>
    <xf numFmtId="0" fontId="2" fillId="0" borderId="0"/>
    <xf numFmtId="0" fontId="3" fillId="0" borderId="0"/>
    <xf numFmtId="0" fontId="3" fillId="0" borderId="0"/>
    <xf numFmtId="0" fontId="5" fillId="0" borderId="0">
      <alignment horizontal="left" vertical="top" wrapText="1" readingOrder="1"/>
    </xf>
    <xf numFmtId="0" fontId="4" fillId="0" borderId="0"/>
    <xf numFmtId="0" fontId="6" fillId="0" borderId="0"/>
    <xf numFmtId="0" fontId="7" fillId="0" borderId="0"/>
    <xf numFmtId="0" fontId="4" fillId="0" borderId="0"/>
    <xf numFmtId="0" fontId="2" fillId="0" borderId="0"/>
    <xf numFmtId="0" fontId="2" fillId="0" borderId="0"/>
    <xf numFmtId="44" fontId="2" fillId="0" borderId="0" applyFont="0" applyFill="0" applyBorder="0" applyAlignment="0" applyProtection="0"/>
    <xf numFmtId="0" fontId="8" fillId="0" borderId="0"/>
    <xf numFmtId="164" fontId="8" fillId="0" borderId="0" applyFont="0" applyFill="0" applyBorder="0" applyAlignment="0" applyProtection="0"/>
    <xf numFmtId="0" fontId="1" fillId="0" borderId="0">
      <alignment vertical="center"/>
    </xf>
  </cellStyleXfs>
  <cellXfs count="115">
    <xf numFmtId="0" fontId="0" fillId="0" borderId="0" xfId="0"/>
    <xf numFmtId="0" fontId="9" fillId="0" borderId="2" xfId="2" applyFont="1" applyBorder="1" applyAlignment="1" applyProtection="1">
      <alignment horizontal="justify" vertical="center"/>
    </xf>
    <xf numFmtId="4" fontId="9" fillId="0" borderId="2" xfId="2" applyNumberFormat="1" applyFont="1" applyBorder="1" applyAlignment="1" applyProtection="1">
      <alignment horizontal="center" vertical="center"/>
      <protection hidden="1"/>
    </xf>
    <xf numFmtId="0" fontId="10" fillId="0" borderId="0" xfId="0" applyFont="1"/>
    <xf numFmtId="0" fontId="10" fillId="0" borderId="11" xfId="3" applyFont="1" applyBorder="1" applyAlignment="1" applyProtection="1">
      <alignment horizontal="center" vertical="top"/>
    </xf>
    <xf numFmtId="0" fontId="10" fillId="0" borderId="11" xfId="3" applyFont="1" applyBorder="1" applyAlignment="1" applyProtection="1">
      <alignment horizontal="justify"/>
    </xf>
    <xf numFmtId="4" fontId="10" fillId="0" borderId="11" xfId="3" applyNumberFormat="1" applyFont="1" applyBorder="1" applyAlignment="1" applyProtection="1">
      <alignment horizontal="center"/>
    </xf>
    <xf numFmtId="3" fontId="9" fillId="0" borderId="2" xfId="2" quotePrefix="1" applyNumberFormat="1" applyFont="1" applyFill="1" applyBorder="1" applyAlignment="1" applyProtection="1">
      <alignment horizontal="center" vertical="center" wrapText="1"/>
    </xf>
    <xf numFmtId="4" fontId="9" fillId="0" borderId="2" xfId="2" applyNumberFormat="1" applyFont="1" applyFill="1" applyBorder="1" applyAlignment="1" applyProtection="1">
      <alignment horizontal="left" vertical="center" wrapText="1"/>
    </xf>
    <xf numFmtId="4" fontId="9" fillId="0" borderId="2" xfId="2" applyNumberFormat="1" applyFont="1" applyFill="1" applyBorder="1" applyAlignment="1" applyProtection="1">
      <alignment horizontal="center" vertical="center"/>
      <protection hidden="1"/>
    </xf>
    <xf numFmtId="44" fontId="10" fillId="0" borderId="0" xfId="11" applyFont="1" applyAlignment="1">
      <alignment horizontal="center" vertical="center"/>
    </xf>
    <xf numFmtId="44" fontId="10" fillId="0" borderId="0" xfId="11" applyFont="1" applyAlignment="1">
      <alignment vertical="center"/>
    </xf>
    <xf numFmtId="3" fontId="9" fillId="0" borderId="2" xfId="2" applyNumberFormat="1" applyFont="1" applyFill="1" applyBorder="1" applyAlignment="1" applyProtection="1">
      <alignment horizontal="center" vertical="center" wrapText="1"/>
    </xf>
    <xf numFmtId="3" fontId="9" fillId="0" borderId="0" xfId="2" applyNumberFormat="1" applyFont="1" applyFill="1" applyBorder="1" applyAlignment="1" applyProtection="1">
      <alignment horizontal="center" vertical="center" wrapText="1"/>
    </xf>
    <xf numFmtId="4" fontId="9" fillId="0" borderId="0" xfId="2" applyNumberFormat="1" applyFont="1" applyFill="1" applyBorder="1" applyAlignment="1" applyProtection="1">
      <alignment horizontal="left" vertical="center" wrapText="1"/>
    </xf>
    <xf numFmtId="4" fontId="9" fillId="0" borderId="0" xfId="2" applyNumberFormat="1" applyFont="1" applyFill="1" applyBorder="1" applyAlignment="1" applyProtection="1">
      <alignment horizontal="center" vertical="center"/>
      <protection hidden="1"/>
    </xf>
    <xf numFmtId="0" fontId="9" fillId="0" borderId="2" xfId="2" applyFont="1" applyBorder="1" applyAlignment="1" applyProtection="1">
      <alignment horizontal="center" vertical="center"/>
    </xf>
    <xf numFmtId="44" fontId="10" fillId="0" borderId="0" xfId="0" applyNumberFormat="1" applyFont="1" applyAlignment="1">
      <alignment horizontal="center" vertical="center"/>
    </xf>
    <xf numFmtId="0" fontId="10" fillId="0" borderId="0" xfId="0" applyFont="1" applyAlignment="1">
      <alignment horizontal="center" vertical="top"/>
    </xf>
    <xf numFmtId="4" fontId="10" fillId="0" borderId="0" xfId="0" applyNumberFormat="1" applyFont="1" applyAlignment="1">
      <alignment wrapText="1"/>
    </xf>
    <xf numFmtId="4" fontId="10" fillId="0" borderId="0" xfId="0" applyNumberFormat="1" applyFont="1"/>
    <xf numFmtId="4" fontId="11" fillId="2" borderId="3" xfId="3" applyNumberFormat="1" applyFont="1" applyFill="1" applyBorder="1" applyAlignment="1" applyProtection="1">
      <alignment vertical="center"/>
    </xf>
    <xf numFmtId="49" fontId="11" fillId="2" borderId="3" xfId="2" applyNumberFormat="1" applyFont="1" applyFill="1" applyBorder="1" applyAlignment="1" applyProtection="1">
      <alignment vertical="center" wrapText="1"/>
    </xf>
    <xf numFmtId="4" fontId="11" fillId="2" borderId="3" xfId="3" applyNumberFormat="1" applyFont="1" applyFill="1" applyBorder="1" applyAlignment="1" applyProtection="1">
      <alignment horizontal="center" vertical="center" wrapText="1"/>
    </xf>
    <xf numFmtId="49" fontId="11" fillId="2" borderId="11" xfId="2" applyNumberFormat="1" applyFont="1" applyFill="1" applyBorder="1" applyAlignment="1" applyProtection="1">
      <alignment horizontal="left" vertical="center" wrapText="1"/>
    </xf>
    <xf numFmtId="4" fontId="11" fillId="2" borderId="11" xfId="3" applyNumberFormat="1" applyFont="1" applyFill="1" applyBorder="1" applyAlignment="1" applyProtection="1">
      <alignment horizontal="center" vertical="center"/>
    </xf>
    <xf numFmtId="4" fontId="11" fillId="2" borderId="11" xfId="3" applyNumberFormat="1" applyFont="1" applyFill="1" applyBorder="1" applyAlignment="1" applyProtection="1">
      <alignment horizontal="center" vertical="center" wrapText="1"/>
    </xf>
    <xf numFmtId="0" fontId="10" fillId="0" borderId="6" xfId="0" applyFont="1" applyBorder="1"/>
    <xf numFmtId="4" fontId="10" fillId="0" borderId="6" xfId="0" applyNumberFormat="1" applyFont="1" applyBorder="1"/>
    <xf numFmtId="16" fontId="9" fillId="0" borderId="4" xfId="4" quotePrefix="1" applyNumberFormat="1" applyFont="1" applyBorder="1" applyAlignment="1" applyProtection="1">
      <alignment horizontal="left" vertical="top" wrapText="1"/>
    </xf>
    <xf numFmtId="4" fontId="9" fillId="0" borderId="4" xfId="4" quotePrefix="1" applyNumberFormat="1" applyFont="1" applyBorder="1" applyAlignment="1" applyProtection="1">
      <alignment horizontal="left" vertical="top" wrapText="1"/>
    </xf>
    <xf numFmtId="0" fontId="9" fillId="0" borderId="4" xfId="5" applyFont="1" applyFill="1" applyBorder="1" applyAlignment="1" applyProtection="1">
      <alignment horizontal="center" vertical="top" wrapText="1"/>
    </xf>
    <xf numFmtId="4" fontId="9" fillId="0" borderId="4" xfId="5" applyNumberFormat="1" applyFont="1" applyFill="1" applyBorder="1" applyAlignment="1" applyProtection="1">
      <alignment horizontal="right" vertical="top" wrapText="1"/>
    </xf>
    <xf numFmtId="0" fontId="9" fillId="0" borderId="4" xfId="5" applyFont="1" applyFill="1" applyBorder="1" applyAlignment="1" applyProtection="1">
      <alignment horizontal="right" vertical="top" wrapText="1"/>
    </xf>
    <xf numFmtId="0" fontId="9" fillId="0" borderId="0" xfId="6" applyFont="1" applyFill="1" applyProtection="1"/>
    <xf numFmtId="0" fontId="9" fillId="0" borderId="4" xfId="4" applyFont="1" applyBorder="1" applyAlignment="1" applyProtection="1">
      <alignment horizontal="left" vertical="top" wrapText="1"/>
    </xf>
    <xf numFmtId="0" fontId="10" fillId="0" borderId="4" xfId="7" applyFont="1" applyBorder="1" applyAlignment="1" applyProtection="1">
      <alignment horizontal="left" vertical="top" wrapText="1"/>
    </xf>
    <xf numFmtId="49" fontId="10" fillId="0" borderId="4" xfId="4" quotePrefix="1" applyNumberFormat="1" applyFont="1" applyFill="1" applyBorder="1" applyAlignment="1" applyProtection="1">
      <alignment horizontal="left" vertical="top" wrapText="1"/>
    </xf>
    <xf numFmtId="2" fontId="10" fillId="0" borderId="4" xfId="8" applyNumberFormat="1" applyFont="1" applyFill="1" applyBorder="1" applyAlignment="1" applyProtection="1">
      <alignment horizontal="left" vertical="top" wrapText="1"/>
    </xf>
    <xf numFmtId="2" fontId="10" fillId="0" borderId="4" xfId="8" applyNumberFormat="1" applyFont="1" applyFill="1" applyBorder="1" applyAlignment="1" applyProtection="1">
      <alignment horizontal="center" wrapText="1"/>
    </xf>
    <xf numFmtId="4" fontId="10" fillId="0" borderId="4" xfId="8" applyNumberFormat="1" applyFont="1" applyBorder="1" applyAlignment="1" applyProtection="1">
      <alignment horizontal="right"/>
    </xf>
    <xf numFmtId="4" fontId="10" fillId="3" borderId="4" xfId="9" applyNumberFormat="1" applyFont="1" applyFill="1" applyBorder="1" applyAlignment="1" applyProtection="1">
      <alignment horizontal="right"/>
      <protection locked="0"/>
    </xf>
    <xf numFmtId="4" fontId="10" fillId="0" borderId="4" xfId="9" applyNumberFormat="1" applyFont="1" applyFill="1" applyBorder="1" applyAlignment="1" applyProtection="1">
      <alignment horizontal="right"/>
    </xf>
    <xf numFmtId="0" fontId="10" fillId="0" borderId="0" xfId="1" applyFont="1" applyFill="1"/>
    <xf numFmtId="0" fontId="10" fillId="0" borderId="0" xfId="1" applyFont="1"/>
    <xf numFmtId="2" fontId="10" fillId="0" borderId="4" xfId="8" applyNumberFormat="1" applyFont="1" applyFill="1" applyBorder="1" applyAlignment="1" applyProtection="1">
      <alignment horizontal="right"/>
    </xf>
    <xf numFmtId="4" fontId="10" fillId="0" borderId="4" xfId="5" applyNumberFormat="1" applyFont="1" applyFill="1" applyBorder="1" applyAlignment="1" applyProtection="1">
      <alignment horizontal="right" wrapText="1"/>
    </xf>
    <xf numFmtId="0" fontId="10" fillId="0" borderId="0" xfId="1" applyFont="1" applyFill="1" applyAlignment="1">
      <alignment readingOrder="1"/>
    </xf>
    <xf numFmtId="0" fontId="10" fillId="0" borderId="0" xfId="1" applyFont="1" applyAlignment="1">
      <alignment readingOrder="1"/>
    </xf>
    <xf numFmtId="0" fontId="9" fillId="0" borderId="9" xfId="6" quotePrefix="1" applyNumberFormat="1" applyFont="1" applyFill="1" applyBorder="1" applyAlignment="1" applyProtection="1">
      <alignment horizontal="left" vertical="top"/>
    </xf>
    <xf numFmtId="0" fontId="9" fillId="0" borderId="8" xfId="7" applyFont="1" applyFill="1" applyBorder="1" applyAlignment="1" applyProtection="1">
      <alignment horizontal="left" vertical="top"/>
    </xf>
    <xf numFmtId="4" fontId="9" fillId="0" borderId="8" xfId="6" applyNumberFormat="1" applyFont="1" applyFill="1" applyBorder="1" applyAlignment="1" applyProtection="1">
      <alignment horizontal="center"/>
    </xf>
    <xf numFmtId="2" fontId="9" fillId="0" borderId="8" xfId="6" applyNumberFormat="1" applyFont="1" applyFill="1" applyBorder="1" applyAlignment="1" applyProtection="1">
      <alignment horizontal="right"/>
    </xf>
    <xf numFmtId="4" fontId="9" fillId="0" borderId="8" xfId="6" applyNumberFormat="1" applyFont="1" applyFill="1" applyBorder="1" applyAlignment="1" applyProtection="1">
      <alignment horizontal="right"/>
    </xf>
    <xf numFmtId="4" fontId="9" fillId="0" borderId="10" xfId="6" applyNumberFormat="1" applyFont="1" applyFill="1" applyBorder="1" applyAlignment="1" applyProtection="1">
      <alignment horizontal="right"/>
    </xf>
    <xf numFmtId="0" fontId="10" fillId="0" borderId="0" xfId="6" applyFont="1" applyBorder="1" applyProtection="1"/>
    <xf numFmtId="4" fontId="10" fillId="0" borderId="0" xfId="1" applyNumberFormat="1" applyFont="1"/>
    <xf numFmtId="4" fontId="10" fillId="0" borderId="4" xfId="8" applyNumberFormat="1" applyFont="1" applyBorder="1" applyAlignment="1" applyProtection="1">
      <alignment horizontal="center"/>
    </xf>
    <xf numFmtId="0" fontId="9" fillId="0" borderId="4" xfId="7" applyFont="1" applyBorder="1" applyAlignment="1" applyProtection="1">
      <alignment horizontal="left" vertical="top" wrapText="1"/>
    </xf>
    <xf numFmtId="0" fontId="10" fillId="0" borderId="4" xfId="4" applyFont="1" applyBorder="1" applyAlignment="1" applyProtection="1">
      <alignment horizontal="left" vertical="top" wrapText="1"/>
    </xf>
    <xf numFmtId="2" fontId="9" fillId="0" borderId="4" xfId="8" applyNumberFormat="1" applyFont="1" applyFill="1" applyBorder="1" applyAlignment="1" applyProtection="1">
      <alignment horizontal="center" wrapText="1"/>
    </xf>
    <xf numFmtId="4" fontId="9" fillId="0" borderId="4" xfId="8" applyNumberFormat="1" applyFont="1" applyBorder="1" applyAlignment="1" applyProtection="1">
      <alignment horizontal="right"/>
    </xf>
    <xf numFmtId="4" fontId="9" fillId="3" borderId="4" xfId="9" applyNumberFormat="1" applyFont="1" applyFill="1" applyBorder="1" applyAlignment="1" applyProtection="1">
      <alignment horizontal="right"/>
      <protection locked="0"/>
    </xf>
    <xf numFmtId="4" fontId="9" fillId="0" borderId="4" xfId="9" applyNumberFormat="1" applyFont="1" applyFill="1" applyBorder="1" applyAlignment="1" applyProtection="1">
      <alignment horizontal="right"/>
    </xf>
    <xf numFmtId="0" fontId="9" fillId="0" borderId="4" xfId="4" quotePrefix="1" applyFont="1" applyBorder="1" applyAlignment="1" applyProtection="1">
      <alignment horizontal="left" vertical="top" wrapText="1"/>
    </xf>
    <xf numFmtId="0" fontId="9" fillId="0" borderId="4" xfId="8" applyFont="1" applyBorder="1" applyAlignment="1" applyProtection="1">
      <alignment horizontal="center"/>
    </xf>
    <xf numFmtId="2" fontId="9" fillId="0" borderId="4" xfId="8" applyNumberFormat="1" applyFont="1" applyBorder="1" applyAlignment="1" applyProtection="1">
      <alignment horizontal="right"/>
    </xf>
    <xf numFmtId="0" fontId="9" fillId="0" borderId="0" xfId="1" applyFont="1" applyFill="1"/>
    <xf numFmtId="0" fontId="9" fillId="0" borderId="0" xfId="1" applyFont="1"/>
    <xf numFmtId="0" fontId="10" fillId="0" borderId="4" xfId="8" applyFont="1" applyBorder="1" applyAlignment="1" applyProtection="1">
      <alignment horizontal="center"/>
    </xf>
    <xf numFmtId="2" fontId="10" fillId="0" borderId="4" xfId="8" applyNumberFormat="1" applyFont="1" applyBorder="1" applyAlignment="1" applyProtection="1">
      <alignment horizontal="right"/>
    </xf>
    <xf numFmtId="0" fontId="10" fillId="0" borderId="4" xfId="4" quotePrefix="1" applyFont="1" applyBorder="1" applyAlignment="1" applyProtection="1">
      <alignment horizontal="left" vertical="top" wrapText="1"/>
    </xf>
    <xf numFmtId="49" fontId="9" fillId="0" borderId="12" xfId="4" quotePrefix="1" applyNumberFormat="1" applyFont="1" applyFill="1" applyBorder="1" applyAlignment="1" applyProtection="1">
      <alignment horizontal="left" vertical="top" wrapText="1"/>
    </xf>
    <xf numFmtId="0" fontId="9" fillId="0" borderId="12" xfId="5" applyFont="1" applyFill="1" applyBorder="1" applyAlignment="1" applyProtection="1">
      <alignment horizontal="left" vertical="top" wrapText="1"/>
    </xf>
    <xf numFmtId="0" fontId="10" fillId="0" borderId="12" xfId="8" applyFont="1" applyFill="1" applyBorder="1" applyAlignment="1" applyProtection="1">
      <alignment horizontal="center"/>
    </xf>
    <xf numFmtId="4" fontId="10" fillId="0" borderId="12" xfId="8" applyNumberFormat="1" applyFont="1" applyFill="1" applyBorder="1" applyAlignment="1" applyProtection="1">
      <alignment horizontal="right"/>
    </xf>
    <xf numFmtId="4" fontId="10" fillId="0" borderId="12" xfId="8" applyNumberFormat="1" applyFont="1" applyFill="1" applyBorder="1" applyAlignment="1" applyProtection="1">
      <alignment horizontal="right" wrapText="1"/>
    </xf>
    <xf numFmtId="4" fontId="9" fillId="0" borderId="12" xfId="6" applyNumberFormat="1" applyFont="1" applyFill="1" applyBorder="1" applyAlignment="1" applyProtection="1">
      <alignment horizontal="right"/>
    </xf>
    <xf numFmtId="2" fontId="10" fillId="0" borderId="4" xfId="8" applyNumberFormat="1" applyFont="1" applyFill="1" applyBorder="1" applyAlignment="1" applyProtection="1">
      <alignment horizontal="left" vertical="top" wrapText="1" readingOrder="1"/>
    </xf>
    <xf numFmtId="2" fontId="10" fillId="0" borderId="4" xfId="8" applyNumberFormat="1" applyFont="1" applyFill="1" applyBorder="1" applyAlignment="1" applyProtection="1">
      <alignment horizontal="center" wrapText="1" readingOrder="1"/>
    </xf>
    <xf numFmtId="4" fontId="10" fillId="0" borderId="4" xfId="8" applyNumberFormat="1" applyFont="1" applyBorder="1" applyAlignment="1" applyProtection="1">
      <alignment horizontal="right" readingOrder="1"/>
    </xf>
    <xf numFmtId="4" fontId="10" fillId="3" borderId="4" xfId="9" applyNumberFormat="1" applyFont="1" applyFill="1" applyBorder="1" applyAlignment="1" applyProtection="1">
      <alignment horizontal="right" readingOrder="1"/>
      <protection locked="0"/>
    </xf>
    <xf numFmtId="49" fontId="9" fillId="0" borderId="4" xfId="4" quotePrefix="1" applyNumberFormat="1" applyFont="1" applyFill="1" applyBorder="1" applyAlignment="1" applyProtection="1">
      <alignment horizontal="left" vertical="top" wrapText="1"/>
    </xf>
    <xf numFmtId="2" fontId="9" fillId="0" borderId="4" xfId="8" applyNumberFormat="1" applyFont="1" applyFill="1" applyBorder="1" applyAlignment="1" applyProtection="1">
      <alignment horizontal="right"/>
    </xf>
    <xf numFmtId="4" fontId="9" fillId="0" borderId="4" xfId="5" applyNumberFormat="1" applyFont="1" applyFill="1" applyBorder="1" applyAlignment="1" applyProtection="1">
      <alignment horizontal="right" wrapText="1"/>
    </xf>
    <xf numFmtId="2" fontId="12" fillId="0" borderId="4" xfId="8" applyNumberFormat="1" applyFont="1" applyFill="1" applyBorder="1" applyAlignment="1" applyProtection="1">
      <alignment horizontal="left" vertical="top" wrapText="1"/>
    </xf>
    <xf numFmtId="49" fontId="10" fillId="0" borderId="13" xfId="4" quotePrefix="1" applyNumberFormat="1" applyFont="1" applyFill="1" applyBorder="1" applyAlignment="1" applyProtection="1">
      <alignment horizontal="left" vertical="top" wrapText="1"/>
    </xf>
    <xf numFmtId="2" fontId="10" fillId="0" borderId="14" xfId="8" applyNumberFormat="1" applyFont="1" applyFill="1" applyBorder="1" applyAlignment="1" applyProtection="1">
      <alignment horizontal="left" vertical="top" wrapText="1"/>
    </xf>
    <xf numFmtId="2" fontId="10" fillId="0" borderId="14" xfId="8" applyNumberFormat="1" applyFont="1" applyFill="1" applyBorder="1" applyAlignment="1" applyProtection="1">
      <alignment horizontal="center" wrapText="1"/>
    </xf>
    <xf numFmtId="4" fontId="10" fillId="0" borderId="14" xfId="8" applyNumberFormat="1" applyFont="1" applyBorder="1" applyAlignment="1" applyProtection="1">
      <alignment horizontal="right"/>
    </xf>
    <xf numFmtId="2" fontId="10" fillId="0" borderId="14" xfId="8" applyNumberFormat="1" applyFont="1" applyFill="1" applyBorder="1" applyAlignment="1" applyProtection="1">
      <alignment horizontal="right"/>
    </xf>
    <xf numFmtId="4" fontId="10" fillId="0" borderId="15" xfId="5" applyNumberFormat="1" applyFont="1" applyFill="1" applyBorder="1" applyAlignment="1" applyProtection="1">
      <alignment horizontal="right" wrapText="1"/>
    </xf>
    <xf numFmtId="16" fontId="9" fillId="0" borderId="3" xfId="4" quotePrefix="1" applyNumberFormat="1" applyFont="1" applyBorder="1" applyAlignment="1" applyProtection="1">
      <alignment horizontal="left" vertical="top" wrapText="1"/>
    </xf>
    <xf numFmtId="0" fontId="9" fillId="0" borderId="3" xfId="4" quotePrefix="1" applyFont="1" applyBorder="1" applyAlignment="1" applyProtection="1">
      <alignment horizontal="left" vertical="top" wrapText="1"/>
    </xf>
    <xf numFmtId="0" fontId="9" fillId="0" borderId="3" xfId="5" applyFont="1" applyFill="1" applyBorder="1" applyAlignment="1" applyProtection="1">
      <alignment horizontal="center" vertical="top" wrapText="1"/>
    </xf>
    <xf numFmtId="0" fontId="9" fillId="0" borderId="3" xfId="5" applyFont="1" applyFill="1" applyBorder="1" applyAlignment="1" applyProtection="1">
      <alignment horizontal="right" vertical="top" wrapText="1"/>
    </xf>
    <xf numFmtId="49" fontId="10" fillId="0" borderId="1" xfId="4" quotePrefix="1" applyNumberFormat="1" applyFont="1" applyFill="1" applyBorder="1" applyAlignment="1" applyProtection="1">
      <alignment horizontal="left" vertical="top" wrapText="1"/>
    </xf>
    <xf numFmtId="2" fontId="10" fillId="0" borderId="1" xfId="8" applyNumberFormat="1" applyFont="1" applyFill="1" applyBorder="1" applyAlignment="1" applyProtection="1">
      <alignment horizontal="left" vertical="top" wrapText="1"/>
    </xf>
    <xf numFmtId="2" fontId="10" fillId="0" borderId="1" xfId="8" applyNumberFormat="1" applyFont="1" applyFill="1" applyBorder="1" applyAlignment="1" applyProtection="1">
      <alignment horizontal="center" wrapText="1"/>
    </xf>
    <xf numFmtId="4" fontId="10" fillId="3" borderId="1" xfId="9" applyNumberFormat="1" applyFont="1" applyFill="1" applyBorder="1" applyAlignment="1" applyProtection="1">
      <alignment horizontal="right"/>
      <protection locked="0"/>
    </xf>
    <xf numFmtId="2" fontId="9" fillId="0" borderId="4" xfId="8" applyNumberFormat="1" applyFont="1" applyFill="1" applyBorder="1" applyAlignment="1" applyProtection="1">
      <alignment horizontal="left" vertical="top" wrapText="1"/>
    </xf>
    <xf numFmtId="0" fontId="10" fillId="0" borderId="1" xfId="7" applyFont="1" applyBorder="1" applyAlignment="1" applyProtection="1">
      <alignment horizontal="left" vertical="top" wrapText="1"/>
    </xf>
    <xf numFmtId="0" fontId="10" fillId="0" borderId="1" xfId="8" applyFont="1" applyBorder="1" applyAlignment="1" applyProtection="1">
      <alignment horizontal="center"/>
    </xf>
    <xf numFmtId="2" fontId="10" fillId="0" borderId="1" xfId="8" applyNumberFormat="1" applyFont="1" applyBorder="1" applyAlignment="1" applyProtection="1">
      <alignment horizontal="right"/>
    </xf>
    <xf numFmtId="49" fontId="10" fillId="0" borderId="4" xfId="4" quotePrefix="1" applyNumberFormat="1" applyFont="1" applyFill="1" applyBorder="1" applyAlignment="1" applyProtection="1">
      <alignment horizontal="center" vertical="top" wrapText="1"/>
    </xf>
    <xf numFmtId="0" fontId="9" fillId="0" borderId="4" xfId="4" applyFont="1" applyBorder="1" applyAlignment="1" applyProtection="1">
      <alignment horizontal="center" vertical="top" wrapText="1"/>
    </xf>
    <xf numFmtId="49" fontId="10" fillId="0" borderId="1" xfId="4" quotePrefix="1" applyNumberFormat="1" applyFont="1" applyFill="1" applyBorder="1" applyAlignment="1" applyProtection="1">
      <alignment horizontal="center" vertical="top" wrapText="1"/>
    </xf>
    <xf numFmtId="4" fontId="10" fillId="0" borderId="4" xfId="9" applyNumberFormat="1" applyFont="1" applyFill="1" applyBorder="1" applyAlignment="1" applyProtection="1">
      <alignment horizontal="right"/>
      <protection locked="0"/>
    </xf>
    <xf numFmtId="0" fontId="9" fillId="0" borderId="11" xfId="2" applyFont="1" applyFill="1" applyBorder="1" applyAlignment="1" applyProtection="1">
      <alignment horizontal="center" vertical="center" wrapText="1"/>
    </xf>
    <xf numFmtId="0" fontId="13" fillId="0" borderId="7" xfId="2" applyFont="1" applyFill="1" applyBorder="1" applyAlignment="1" applyProtection="1">
      <alignment horizontal="center" vertical="center" wrapText="1"/>
    </xf>
    <xf numFmtId="0" fontId="13" fillId="0" borderId="6" xfId="2" applyFont="1" applyFill="1" applyBorder="1" applyAlignment="1" applyProtection="1">
      <alignment horizontal="center" vertical="center" wrapText="1"/>
    </xf>
    <xf numFmtId="0" fontId="13" fillId="0" borderId="5" xfId="2" applyFont="1" applyFill="1" applyBorder="1" applyAlignment="1" applyProtection="1">
      <alignment horizontal="center" vertical="center" wrapText="1"/>
    </xf>
    <xf numFmtId="0" fontId="9" fillId="0" borderId="7" xfId="2" applyFont="1" applyFill="1" applyBorder="1" applyAlignment="1" applyProtection="1">
      <alignment horizontal="center" vertical="center" wrapText="1"/>
    </xf>
    <xf numFmtId="0" fontId="9" fillId="0" borderId="6" xfId="2" applyFont="1" applyFill="1" applyBorder="1" applyAlignment="1" applyProtection="1">
      <alignment horizontal="center" vertical="center" wrapText="1"/>
    </xf>
    <xf numFmtId="0" fontId="9" fillId="0" borderId="5" xfId="2" applyFont="1" applyFill="1" applyBorder="1" applyAlignment="1" applyProtection="1">
      <alignment horizontal="center" vertical="center" wrapText="1"/>
    </xf>
  </cellXfs>
  <cellStyles count="15">
    <cellStyle name="Comma 2" xfId="13"/>
    <cellStyle name="Excel Built-in Normal" xfId="1"/>
    <cellStyle name="Navadno" xfId="0" builtinId="0"/>
    <cellStyle name="Navadno 10 2" xfId="10"/>
    <cellStyle name="Navadno 2" xfId="6"/>
    <cellStyle name="Navadno 2 2" xfId="7"/>
    <cellStyle name="Navadno 2 2 2 2" xfId="8"/>
    <cellStyle name="Navadno 2 2 4" xfId="9"/>
    <cellStyle name="Navadno 2 3" xfId="14"/>
    <cellStyle name="Navadno_BoQ-SE" xfId="3"/>
    <cellStyle name="Navadno_Popis_materiala_PZI-816-01 - ZA RAZPIS LAJŠE 2" xfId="5"/>
    <cellStyle name="Nivo_2_Podnaslov" xfId="4"/>
    <cellStyle name="Normal 2" xfId="12"/>
    <cellStyle name="Normal_BoQ - cene sit_eur 2" xfId="2"/>
    <cellStyle name="Valuta" xfId="11" builtinId="4"/>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CC"/>
      <rgbColor rgb="00CCFFFF"/>
      <rgbColor rgb="00CCFFCC"/>
      <rgbColor rgb="00FFFF99"/>
      <rgbColor rgb="0099CCFF"/>
      <rgbColor rgb="00FF99CC"/>
      <rgbColor rgb="00CC99FF"/>
      <rgbColor rgb="00FADC8C"/>
      <rgbColor rgb="003366FF"/>
      <rgbColor rgb="0033CCCC"/>
      <rgbColor rgb="0099CC00"/>
      <rgbColor rgb="00FFCC00"/>
      <rgbColor rgb="00FAAA5A"/>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62753</xdr:colOff>
      <xdr:row>0</xdr:row>
      <xdr:rowOff>53789</xdr:rowOff>
    </xdr:from>
    <xdr:to>
      <xdr:col>1</xdr:col>
      <xdr:colOff>341779</xdr:colOff>
      <xdr:row>0</xdr:row>
      <xdr:rowOff>949139</xdr:rowOff>
    </xdr:to>
    <xdr:pic>
      <xdr:nvPicPr>
        <xdr:cNvPr id="2" name="Slika 1" descr="C:\Users\ana.movrin\AppData\Local\Microsoft\Windows\INetCache\Content.Word\TRZIN grbi.jpg"/>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5207" t="-2296" r="30743" b="52400"/>
        <a:stretch>
          <a:fillRect/>
        </a:stretch>
      </xdr:blipFill>
      <xdr:spPr bwMode="auto">
        <a:xfrm>
          <a:off x="62753" y="53789"/>
          <a:ext cx="781050" cy="895350"/>
        </a:xfrm>
        <a:prstGeom prst="rect">
          <a:avLst/>
        </a:prstGeom>
        <a:noFill/>
        <a:ln>
          <a:noFill/>
        </a:ln>
      </xdr:spPr>
    </xdr:pic>
    <xdr:clientData/>
  </xdr:twoCellAnchor>
  <xdr:twoCellAnchor editAs="oneCell">
    <xdr:from>
      <xdr:col>1</xdr:col>
      <xdr:colOff>2528047</xdr:colOff>
      <xdr:row>0</xdr:row>
      <xdr:rowOff>71718</xdr:rowOff>
    </xdr:from>
    <xdr:to>
      <xdr:col>2</xdr:col>
      <xdr:colOff>976033</xdr:colOff>
      <xdr:row>0</xdr:row>
      <xdr:rowOff>967068</xdr:rowOff>
    </xdr:to>
    <xdr:pic>
      <xdr:nvPicPr>
        <xdr:cNvPr id="3" name="Slika 2"/>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030071" y="71718"/>
          <a:ext cx="3638550" cy="895350"/>
        </a:xfrm>
        <a:prstGeom prst="rect">
          <a:avLst/>
        </a:prstGeom>
        <a:noFill/>
        <a:ln>
          <a:noFill/>
        </a:ln>
      </xdr:spPr>
    </xdr:pic>
    <xdr:clientData/>
  </xdr:twoCellAnchor>
</xdr:wsDr>
</file>

<file path=xl/theme/theme1.xml><?xml version="1.0" encoding="utf-8"?>
<a:theme xmlns:a="http://schemas.openxmlformats.org/drawingml/2006/main" name="Officeova tema">
  <a:themeElements>
    <a:clrScheme name="Pisarn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isarn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Pisarn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
    <tabColor rgb="FFFF0000"/>
    <pageSetUpPr fitToPage="1"/>
  </sheetPr>
  <dimension ref="A1:H18"/>
  <sheetViews>
    <sheetView view="pageBreakPreview" zoomScale="85" zoomScaleNormal="100" zoomScaleSheetLayoutView="85" workbookViewId="0">
      <selection activeCell="F12" sqref="F12"/>
    </sheetView>
  </sheetViews>
  <sheetFormatPr defaultColWidth="8.85546875" defaultRowHeight="15" x14ac:dyDescent="0.25"/>
  <cols>
    <col min="1" max="1" width="7.28515625" style="18" bestFit="1" customWidth="1"/>
    <col min="2" max="2" width="75.7109375" style="19" customWidth="1"/>
    <col min="3" max="3" width="15.7109375" style="20" customWidth="1"/>
    <col min="4" max="4" width="11.85546875" style="3" bestFit="1" customWidth="1"/>
    <col min="5" max="5" width="12.85546875" style="3" bestFit="1" customWidth="1"/>
    <col min="6" max="6" width="11.85546875" style="3" bestFit="1" customWidth="1"/>
    <col min="7" max="8" width="12.85546875" style="3" bestFit="1" customWidth="1"/>
    <col min="9" max="16384" width="8.85546875" style="3"/>
  </cols>
  <sheetData>
    <row r="1" spans="1:8" ht="79.900000000000006" customHeight="1" x14ac:dyDescent="0.25">
      <c r="A1" s="109" t="s">
        <v>21</v>
      </c>
      <c r="B1" s="110"/>
      <c r="C1" s="111"/>
    </row>
    <row r="2" spans="1:8" x14ac:dyDescent="0.25">
      <c r="A2" s="108"/>
      <c r="B2" s="108"/>
      <c r="C2" s="108"/>
    </row>
    <row r="3" spans="1:8" ht="40.15" customHeight="1" x14ac:dyDescent="0.25">
      <c r="A3" s="112" t="s">
        <v>21</v>
      </c>
      <c r="B3" s="113"/>
      <c r="C3" s="114"/>
    </row>
    <row r="4" spans="1:8" x14ac:dyDescent="0.25">
      <c r="A4" s="4"/>
      <c r="B4" s="5"/>
      <c r="C4" s="6"/>
    </row>
    <row r="5" spans="1:8" ht="30" x14ac:dyDescent="0.25">
      <c r="A5" s="22" t="s">
        <v>32</v>
      </c>
      <c r="B5" s="21" t="s">
        <v>5</v>
      </c>
      <c r="C5" s="23" t="s">
        <v>8</v>
      </c>
    </row>
    <row r="6" spans="1:8" x14ac:dyDescent="0.25">
      <c r="A6" s="4"/>
      <c r="B6" s="5"/>
      <c r="C6" s="6"/>
    </row>
    <row r="7" spans="1:8" ht="30" customHeight="1" x14ac:dyDescent="0.25">
      <c r="A7" s="7" t="s">
        <v>31</v>
      </c>
      <c r="B7" s="8" t="s">
        <v>22</v>
      </c>
      <c r="C7" s="9">
        <f>'A. Preddela'!F47</f>
        <v>0</v>
      </c>
      <c r="D7" s="10"/>
      <c r="E7" s="10"/>
      <c r="F7" s="11"/>
      <c r="G7" s="11"/>
    </row>
    <row r="8" spans="1:8" ht="30" customHeight="1" x14ac:dyDescent="0.25">
      <c r="A8" s="7" t="s">
        <v>33</v>
      </c>
      <c r="B8" s="8" t="s">
        <v>12</v>
      </c>
      <c r="C8" s="9">
        <f>'B. Zemeljska dela'!F31</f>
        <v>0</v>
      </c>
      <c r="D8" s="10"/>
      <c r="E8" s="10"/>
      <c r="F8" s="11"/>
      <c r="G8" s="11"/>
    </row>
    <row r="9" spans="1:8" ht="30" customHeight="1" x14ac:dyDescent="0.25">
      <c r="A9" s="7" t="s">
        <v>34</v>
      </c>
      <c r="B9" s="8" t="s">
        <v>23</v>
      </c>
      <c r="C9" s="9">
        <f>'C. Zgornji ustroj'!F51</f>
        <v>0</v>
      </c>
      <c r="D9" s="10"/>
      <c r="E9" s="10"/>
      <c r="F9" s="11"/>
      <c r="G9" s="11"/>
    </row>
    <row r="10" spans="1:8" ht="30" customHeight="1" x14ac:dyDescent="0.25">
      <c r="A10" s="7" t="s">
        <v>35</v>
      </c>
      <c r="B10" s="8" t="s">
        <v>24</v>
      </c>
      <c r="C10" s="9">
        <f>'D. Prometna signalizacija'!F19</f>
        <v>0</v>
      </c>
      <c r="D10" s="10"/>
      <c r="E10" s="10"/>
      <c r="F10" s="11"/>
      <c r="G10" s="11"/>
    </row>
    <row r="11" spans="1:8" ht="30" customHeight="1" x14ac:dyDescent="0.25">
      <c r="A11" s="7" t="s">
        <v>36</v>
      </c>
      <c r="B11" s="8" t="s">
        <v>25</v>
      </c>
      <c r="C11" s="9">
        <f>'E. Meteorna kanalizacija'!F35</f>
        <v>0</v>
      </c>
      <c r="D11" s="10"/>
      <c r="E11" s="10"/>
      <c r="F11" s="11"/>
      <c r="G11" s="11"/>
    </row>
    <row r="12" spans="1:8" ht="30" customHeight="1" x14ac:dyDescent="0.25">
      <c r="A12" s="7" t="s">
        <v>37</v>
      </c>
      <c r="B12" s="8" t="s">
        <v>26</v>
      </c>
      <c r="C12" s="9">
        <f>'F. Javna razsvetljava'!F20</f>
        <v>0</v>
      </c>
      <c r="D12" s="10"/>
      <c r="E12" s="10"/>
      <c r="F12" s="11"/>
      <c r="G12" s="11"/>
    </row>
    <row r="13" spans="1:8" ht="30" customHeight="1" x14ac:dyDescent="0.25">
      <c r="A13" s="7" t="s">
        <v>38</v>
      </c>
      <c r="B13" s="8" t="s">
        <v>27</v>
      </c>
      <c r="C13" s="9">
        <f>'G. Prestavitve'!F25</f>
        <v>0</v>
      </c>
      <c r="D13" s="10"/>
      <c r="E13" s="10"/>
      <c r="F13" s="11"/>
      <c r="G13" s="11"/>
    </row>
    <row r="14" spans="1:8" ht="30" customHeight="1" x14ac:dyDescent="0.25">
      <c r="A14" s="12" t="s">
        <v>39</v>
      </c>
      <c r="B14" s="8" t="s">
        <v>28</v>
      </c>
      <c r="C14" s="9">
        <f>'H. Zasaditev'!F53</f>
        <v>0</v>
      </c>
      <c r="D14" s="10"/>
      <c r="E14" s="10"/>
      <c r="F14" s="11"/>
      <c r="G14" s="11"/>
    </row>
    <row r="15" spans="1:8" x14ac:dyDescent="0.25">
      <c r="A15" s="13"/>
      <c r="B15" s="14"/>
      <c r="C15" s="15"/>
      <c r="D15" s="10"/>
      <c r="E15" s="10"/>
    </row>
    <row r="16" spans="1:8" ht="30" customHeight="1" x14ac:dyDescent="0.25">
      <c r="A16" s="16"/>
      <c r="B16" s="1" t="s">
        <v>7</v>
      </c>
      <c r="C16" s="2">
        <f>SUM(C7:C14)</f>
        <v>0</v>
      </c>
      <c r="D16" s="10"/>
      <c r="E16" s="10"/>
      <c r="F16" s="11"/>
      <c r="G16" s="11"/>
      <c r="H16" s="17"/>
    </row>
    <row r="17" spans="1:8" ht="30" customHeight="1" x14ac:dyDescent="0.25">
      <c r="A17" s="16"/>
      <c r="B17" s="1" t="s">
        <v>29</v>
      </c>
      <c r="C17" s="2">
        <f>ROUND(C16*0.22,2)</f>
        <v>0</v>
      </c>
      <c r="D17" s="10"/>
      <c r="E17" s="10"/>
      <c r="F17" s="11"/>
      <c r="G17" s="11"/>
      <c r="H17" s="17"/>
    </row>
    <row r="18" spans="1:8" ht="30" customHeight="1" x14ac:dyDescent="0.25">
      <c r="A18" s="16"/>
      <c r="B18" s="1" t="s">
        <v>30</v>
      </c>
      <c r="C18" s="2">
        <f>C16+C17</f>
        <v>0</v>
      </c>
      <c r="D18" s="10"/>
      <c r="E18" s="10"/>
      <c r="F18" s="11"/>
      <c r="G18" s="11"/>
      <c r="H18" s="17"/>
    </row>
  </sheetData>
  <sheetProtection algorithmName="SHA-512" hashValue="z9mIRkvHe1zPim4zbUFW5v4JXdPiBiFyfS2y/r1TVfIJovTKm/UCtPofZPYUG+n1MjHRb1+fdSFQFZVClRHyog==" saltValue="RB0FoviQhjZK25wBhLf81w==" spinCount="100000" sheet="1" objects="1" scenarios="1"/>
  <mergeCells count="2">
    <mergeCell ref="A1:C1"/>
    <mergeCell ref="A3:C3"/>
  </mergeCells>
  <pageMargins left="0.7" right="0.7" top="0.75" bottom="0.75" header="0.3" footer="0.3"/>
  <pageSetup paperSize="9" scale="90" fitToHeight="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tabColor rgb="FF00B0F0"/>
    <pageSetUpPr fitToPage="1"/>
  </sheetPr>
  <dimension ref="A1:AN21"/>
  <sheetViews>
    <sheetView view="pageBreakPreview" zoomScale="85" zoomScaleNormal="100" zoomScaleSheetLayoutView="85" workbookViewId="0">
      <selection activeCell="F12" sqref="F12"/>
    </sheetView>
  </sheetViews>
  <sheetFormatPr defaultColWidth="11.5703125" defaultRowHeight="15" x14ac:dyDescent="0.25"/>
  <cols>
    <col min="1" max="1" width="6.7109375" style="44" customWidth="1"/>
    <col min="2" max="2" width="74.7109375" style="44" customWidth="1"/>
    <col min="3" max="3" width="6.7109375" style="44" customWidth="1"/>
    <col min="4" max="4" width="15.7109375" style="44" customWidth="1"/>
    <col min="5" max="5" width="8.28515625" style="43" customWidth="1"/>
    <col min="6" max="7" width="5.5703125" style="43" customWidth="1"/>
    <col min="8" max="8" width="5.7109375" style="43" customWidth="1"/>
    <col min="9" max="9" width="5.140625" style="43" customWidth="1"/>
    <col min="10" max="10" width="5" style="43" customWidth="1"/>
    <col min="11" max="11" width="4.5703125" style="43" customWidth="1"/>
    <col min="12" max="13" width="4.140625" style="43" customWidth="1"/>
    <col min="14" max="14" width="3.28515625" style="43" customWidth="1"/>
    <col min="15" max="15" width="3.42578125" style="43" customWidth="1"/>
    <col min="16" max="16" width="4" style="43" customWidth="1"/>
    <col min="17" max="17" width="2.7109375" style="43" customWidth="1"/>
    <col min="18" max="18" width="3.140625" style="43" customWidth="1"/>
    <col min="19" max="19" width="3.5703125" style="43" customWidth="1"/>
    <col min="20" max="20" width="4.140625" style="43" customWidth="1"/>
    <col min="21" max="21" width="2.85546875" style="43" customWidth="1"/>
    <col min="22" max="40" width="11.5703125" style="43"/>
    <col min="41" max="16384" width="11.5703125" style="44"/>
  </cols>
  <sheetData>
    <row r="1" spans="1:4" s="3" customFormat="1" ht="39.950000000000003" customHeight="1" x14ac:dyDescent="0.25">
      <c r="A1" s="112" t="str">
        <f>Rekapitulacija!A1</f>
        <v>Ureditev starega vaškega jedra ob cerkvi sv. Florijana</v>
      </c>
      <c r="B1" s="113"/>
      <c r="C1" s="113"/>
      <c r="D1" s="114"/>
    </row>
    <row r="2" spans="1:4" s="3" customFormat="1" x14ac:dyDescent="0.25">
      <c r="A2" s="4"/>
      <c r="B2" s="5"/>
      <c r="C2" s="6"/>
    </row>
    <row r="3" spans="1:4" s="3" customFormat="1" ht="45" x14ac:dyDescent="0.25">
      <c r="A3" s="24" t="s">
        <v>6</v>
      </c>
      <c r="B3" s="25" t="s">
        <v>5</v>
      </c>
      <c r="C3" s="26" t="s">
        <v>9</v>
      </c>
      <c r="D3" s="26" t="s">
        <v>10</v>
      </c>
    </row>
    <row r="4" spans="1:4" s="3" customFormat="1" x14ac:dyDescent="0.25">
      <c r="A4" s="27"/>
      <c r="B4" s="27"/>
      <c r="C4" s="27"/>
      <c r="D4" s="27"/>
    </row>
    <row r="5" spans="1:4" s="34" customFormat="1" x14ac:dyDescent="0.25">
      <c r="A5" s="92"/>
      <c r="B5" s="93" t="s">
        <v>303</v>
      </c>
      <c r="C5" s="94"/>
      <c r="D5" s="95"/>
    </row>
    <row r="6" spans="1:4" s="34" customFormat="1" x14ac:dyDescent="0.25">
      <c r="A6" s="35"/>
      <c r="B6" s="58"/>
      <c r="C6" s="31"/>
      <c r="D6" s="33"/>
    </row>
    <row r="7" spans="1:4" s="34" customFormat="1" ht="60" x14ac:dyDescent="0.25">
      <c r="A7" s="35"/>
      <c r="B7" s="36" t="s">
        <v>358</v>
      </c>
      <c r="C7" s="31"/>
      <c r="D7" s="33"/>
    </row>
    <row r="8" spans="1:4" s="34" customFormat="1" x14ac:dyDescent="0.25">
      <c r="A8" s="35"/>
      <c r="B8" s="58"/>
      <c r="C8" s="31"/>
      <c r="D8" s="33"/>
    </row>
    <row r="9" spans="1:4" x14ac:dyDescent="0.25">
      <c r="A9" s="104" t="s">
        <v>180</v>
      </c>
      <c r="B9" s="38" t="s">
        <v>321</v>
      </c>
      <c r="C9" s="39" t="s">
        <v>4</v>
      </c>
      <c r="D9" s="41">
        <v>0</v>
      </c>
    </row>
    <row r="10" spans="1:4" x14ac:dyDescent="0.25">
      <c r="A10" s="37"/>
      <c r="B10" s="36"/>
      <c r="C10" s="69"/>
      <c r="D10" s="70"/>
    </row>
    <row r="11" spans="1:4" x14ac:dyDescent="0.25">
      <c r="A11" s="104" t="s">
        <v>305</v>
      </c>
      <c r="B11" s="38" t="s">
        <v>322</v>
      </c>
      <c r="C11" s="39" t="s">
        <v>4</v>
      </c>
      <c r="D11" s="41">
        <v>0</v>
      </c>
    </row>
    <row r="12" spans="1:4" x14ac:dyDescent="0.25">
      <c r="A12" s="37"/>
      <c r="B12" s="36"/>
      <c r="C12" s="69"/>
      <c r="D12" s="70"/>
    </row>
    <row r="13" spans="1:4" x14ac:dyDescent="0.25">
      <c r="A13" s="104" t="s">
        <v>306</v>
      </c>
      <c r="B13" s="38" t="s">
        <v>323</v>
      </c>
      <c r="C13" s="39" t="s">
        <v>4</v>
      </c>
      <c r="D13" s="41">
        <v>0</v>
      </c>
    </row>
    <row r="14" spans="1:4" x14ac:dyDescent="0.25">
      <c r="A14" s="37"/>
      <c r="B14" s="36"/>
      <c r="C14" s="69"/>
      <c r="D14" s="70"/>
    </row>
    <row r="15" spans="1:4" x14ac:dyDescent="0.25">
      <c r="A15" s="104" t="s">
        <v>307</v>
      </c>
      <c r="B15" s="38" t="s">
        <v>324</v>
      </c>
      <c r="C15" s="39" t="s">
        <v>4</v>
      </c>
      <c r="D15" s="41">
        <v>0</v>
      </c>
    </row>
    <row r="16" spans="1:4" x14ac:dyDescent="0.25">
      <c r="A16" s="37"/>
      <c r="B16" s="36"/>
      <c r="C16" s="69"/>
      <c r="D16" s="70"/>
    </row>
    <row r="17" spans="1:4" x14ac:dyDescent="0.25">
      <c r="A17" s="104" t="s">
        <v>184</v>
      </c>
      <c r="B17" s="38" t="s">
        <v>325</v>
      </c>
      <c r="C17" s="39" t="s">
        <v>4</v>
      </c>
      <c r="D17" s="41">
        <v>0</v>
      </c>
    </row>
    <row r="18" spans="1:4" x14ac:dyDescent="0.25">
      <c r="A18" s="37"/>
      <c r="B18" s="38"/>
      <c r="C18" s="39"/>
      <c r="D18" s="70"/>
    </row>
    <row r="19" spans="1:4" x14ac:dyDescent="0.25">
      <c r="A19" s="104" t="s">
        <v>310</v>
      </c>
      <c r="B19" s="38" t="s">
        <v>326</v>
      </c>
      <c r="C19" s="39" t="s">
        <v>4</v>
      </c>
      <c r="D19" s="41">
        <v>0</v>
      </c>
    </row>
    <row r="20" spans="1:4" x14ac:dyDescent="0.25">
      <c r="A20" s="96"/>
      <c r="B20" s="101"/>
      <c r="C20" s="102"/>
      <c r="D20" s="103"/>
    </row>
    <row r="21" spans="1:4" ht="14.45" customHeight="1" x14ac:dyDescent="0.25"/>
  </sheetData>
  <sheetProtection algorithmName="SHA-512" hashValue="9lenYitWrgGU1pLgzvWYSYw1CTNCRevFQU2OTs/iVGiTNGr/BO4BNpnx7+PwSCGIYqKn/ncBi5ECuGPpNckXGg==" saltValue="mv4e+C8VR/5XdWyYXKzGog==" spinCount="100000" sheet="1" objects="1" scenarios="1"/>
  <mergeCells count="1">
    <mergeCell ref="A1:D1"/>
  </mergeCells>
  <pageMargins left="0.70866141732283472" right="0.70866141732283472" top="0.74803149606299213" bottom="0.74803149606299213" header="0.31496062992125984" footer="0.31496062992125984"/>
  <pageSetup paperSize="9" scale="85" fitToHeight="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AN33"/>
  <sheetViews>
    <sheetView view="pageBreakPreview" topLeftCell="A7" zoomScale="85" zoomScaleNormal="100" zoomScaleSheetLayoutView="85" workbookViewId="0">
      <selection activeCell="F12" sqref="F12"/>
    </sheetView>
  </sheetViews>
  <sheetFormatPr defaultColWidth="11.5703125" defaultRowHeight="15" x14ac:dyDescent="0.25"/>
  <cols>
    <col min="1" max="1" width="6.7109375" style="44" customWidth="1"/>
    <col min="2" max="2" width="74.7109375" style="44" customWidth="1"/>
    <col min="3" max="3" width="6.7109375" style="44" customWidth="1"/>
    <col min="4" max="4" width="15.7109375" style="44" customWidth="1"/>
    <col min="5" max="5" width="8.28515625" style="43" customWidth="1"/>
    <col min="6" max="7" width="5.5703125" style="43" customWidth="1"/>
    <col min="8" max="8" width="5.7109375" style="43" customWidth="1"/>
    <col min="9" max="9" width="5.140625" style="43" customWidth="1"/>
    <col min="10" max="10" width="5" style="43" customWidth="1"/>
    <col min="11" max="11" width="4.5703125" style="43" customWidth="1"/>
    <col min="12" max="13" width="4.140625" style="43" customWidth="1"/>
    <col min="14" max="14" width="3.28515625" style="43" customWidth="1"/>
    <col min="15" max="15" width="3.42578125" style="43" customWidth="1"/>
    <col min="16" max="16" width="4" style="43" customWidth="1"/>
    <col min="17" max="17" width="2.7109375" style="43" customWidth="1"/>
    <col min="18" max="18" width="3.140625" style="43" customWidth="1"/>
    <col min="19" max="19" width="3.5703125" style="43" customWidth="1"/>
    <col min="20" max="20" width="4.140625" style="43" customWidth="1"/>
    <col min="21" max="21" width="2.85546875" style="43" customWidth="1"/>
    <col min="22" max="40" width="11.5703125" style="43"/>
    <col min="41" max="16384" width="11.5703125" style="44"/>
  </cols>
  <sheetData>
    <row r="1" spans="1:4" s="3" customFormat="1" ht="39.950000000000003" customHeight="1" x14ac:dyDescent="0.25">
      <c r="A1" s="112" t="str">
        <f>Rekapitulacija!A1</f>
        <v>Ureditev starega vaškega jedra ob cerkvi sv. Florijana</v>
      </c>
      <c r="B1" s="113"/>
      <c r="C1" s="113"/>
      <c r="D1" s="114"/>
    </row>
    <row r="2" spans="1:4" s="3" customFormat="1" x14ac:dyDescent="0.25">
      <c r="A2" s="4"/>
      <c r="B2" s="5"/>
      <c r="C2" s="6"/>
    </row>
    <row r="3" spans="1:4" s="3" customFormat="1" ht="45" x14ac:dyDescent="0.25">
      <c r="A3" s="24" t="s">
        <v>6</v>
      </c>
      <c r="B3" s="25" t="s">
        <v>5</v>
      </c>
      <c r="C3" s="26" t="s">
        <v>9</v>
      </c>
      <c r="D3" s="26" t="s">
        <v>10</v>
      </c>
    </row>
    <row r="4" spans="1:4" s="3" customFormat="1" x14ac:dyDescent="0.25">
      <c r="A4" s="27"/>
      <c r="B4" s="27"/>
      <c r="C4" s="27"/>
      <c r="D4" s="27"/>
    </row>
    <row r="5" spans="1:4" s="34" customFormat="1" x14ac:dyDescent="0.25">
      <c r="A5" s="92"/>
      <c r="B5" s="93" t="s">
        <v>304</v>
      </c>
      <c r="C5" s="94"/>
      <c r="D5" s="95"/>
    </row>
    <row r="6" spans="1:4" s="34" customFormat="1" x14ac:dyDescent="0.25">
      <c r="A6" s="105"/>
      <c r="B6" s="58"/>
      <c r="C6" s="31"/>
      <c r="D6" s="33"/>
    </row>
    <row r="7" spans="1:4" s="34" customFormat="1" ht="60" x14ac:dyDescent="0.25">
      <c r="A7" s="105"/>
      <c r="B7" s="36" t="s">
        <v>358</v>
      </c>
      <c r="C7" s="31"/>
      <c r="D7" s="33"/>
    </row>
    <row r="8" spans="1:4" s="34" customFormat="1" x14ac:dyDescent="0.25">
      <c r="A8" s="105"/>
      <c r="B8" s="58"/>
      <c r="C8" s="31"/>
      <c r="D8" s="33"/>
    </row>
    <row r="9" spans="1:4" x14ac:dyDescent="0.25">
      <c r="A9" s="104" t="s">
        <v>180</v>
      </c>
      <c r="B9" s="38" t="s">
        <v>327</v>
      </c>
      <c r="C9" s="39" t="s">
        <v>3</v>
      </c>
      <c r="D9" s="41">
        <v>0</v>
      </c>
    </row>
    <row r="10" spans="1:4" x14ac:dyDescent="0.25">
      <c r="A10" s="104"/>
      <c r="B10" s="36"/>
      <c r="C10" s="69"/>
      <c r="D10" s="70"/>
    </row>
    <row r="11" spans="1:4" x14ac:dyDescent="0.25">
      <c r="A11" s="104" t="s">
        <v>305</v>
      </c>
      <c r="B11" s="38" t="s">
        <v>328</v>
      </c>
      <c r="C11" s="39" t="s">
        <v>3</v>
      </c>
      <c r="D11" s="41">
        <v>0</v>
      </c>
    </row>
    <row r="12" spans="1:4" x14ac:dyDescent="0.25">
      <c r="A12" s="104"/>
      <c r="B12" s="36"/>
      <c r="C12" s="69"/>
      <c r="D12" s="70"/>
    </row>
    <row r="13" spans="1:4" x14ac:dyDescent="0.25">
      <c r="A13" s="104" t="s">
        <v>306</v>
      </c>
      <c r="B13" s="38" t="s">
        <v>329</v>
      </c>
      <c r="C13" s="39" t="s">
        <v>3</v>
      </c>
      <c r="D13" s="41">
        <v>0</v>
      </c>
    </row>
    <row r="14" spans="1:4" x14ac:dyDescent="0.25">
      <c r="A14" s="104"/>
      <c r="B14" s="36"/>
      <c r="C14" s="69"/>
      <c r="D14" s="70"/>
    </row>
    <row r="15" spans="1:4" x14ac:dyDescent="0.25">
      <c r="A15" s="104" t="s">
        <v>307</v>
      </c>
      <c r="B15" s="38" t="s">
        <v>330</v>
      </c>
      <c r="C15" s="39" t="s">
        <v>3</v>
      </c>
      <c r="D15" s="41">
        <v>0</v>
      </c>
    </row>
    <row r="16" spans="1:4" x14ac:dyDescent="0.25">
      <c r="A16" s="104"/>
      <c r="B16" s="36"/>
      <c r="C16" s="69"/>
      <c r="D16" s="70"/>
    </row>
    <row r="17" spans="1:4" x14ac:dyDescent="0.25">
      <c r="A17" s="104" t="s">
        <v>310</v>
      </c>
      <c r="B17" s="38" t="s">
        <v>320</v>
      </c>
      <c r="C17" s="39" t="s">
        <v>3</v>
      </c>
      <c r="D17" s="41">
        <v>0</v>
      </c>
    </row>
    <row r="18" spans="1:4" x14ac:dyDescent="0.25">
      <c r="A18" s="104"/>
      <c r="B18" s="36"/>
      <c r="C18" s="69"/>
      <c r="D18" s="70"/>
    </row>
    <row r="19" spans="1:4" x14ac:dyDescent="0.25">
      <c r="A19" s="104" t="s">
        <v>311</v>
      </c>
      <c r="B19" s="38" t="s">
        <v>319</v>
      </c>
      <c r="C19" s="39" t="s">
        <v>3</v>
      </c>
      <c r="D19" s="41">
        <v>0</v>
      </c>
    </row>
    <row r="20" spans="1:4" x14ac:dyDescent="0.25">
      <c r="A20" s="104"/>
      <c r="B20" s="36"/>
      <c r="C20" s="69"/>
      <c r="D20" s="70"/>
    </row>
    <row r="21" spans="1:4" x14ac:dyDescent="0.25">
      <c r="A21" s="104" t="s">
        <v>312</v>
      </c>
      <c r="B21" s="38" t="s">
        <v>318</v>
      </c>
      <c r="C21" s="39" t="s">
        <v>3</v>
      </c>
      <c r="D21" s="41">
        <v>0</v>
      </c>
    </row>
    <row r="22" spans="1:4" x14ac:dyDescent="0.25">
      <c r="A22" s="104"/>
      <c r="B22" s="36"/>
      <c r="C22" s="69"/>
      <c r="D22" s="70"/>
    </row>
    <row r="23" spans="1:4" x14ac:dyDescent="0.25">
      <c r="A23" s="104" t="s">
        <v>313</v>
      </c>
      <c r="B23" s="38" t="s">
        <v>308</v>
      </c>
      <c r="C23" s="39" t="s">
        <v>3</v>
      </c>
      <c r="D23" s="41">
        <v>0</v>
      </c>
    </row>
    <row r="24" spans="1:4" x14ac:dyDescent="0.25">
      <c r="A24" s="104"/>
      <c r="B24" s="36"/>
      <c r="C24" s="69"/>
      <c r="D24" s="70"/>
    </row>
    <row r="25" spans="1:4" x14ac:dyDescent="0.25">
      <c r="A25" s="104" t="s">
        <v>314</v>
      </c>
      <c r="B25" s="38" t="s">
        <v>331</v>
      </c>
      <c r="C25" s="39" t="s">
        <v>309</v>
      </c>
      <c r="D25" s="41">
        <v>0</v>
      </c>
    </row>
    <row r="26" spans="1:4" x14ac:dyDescent="0.25">
      <c r="A26" s="104"/>
      <c r="B26" s="36"/>
      <c r="C26" s="69"/>
      <c r="D26" s="70"/>
    </row>
    <row r="27" spans="1:4" x14ac:dyDescent="0.25">
      <c r="A27" s="104" t="s">
        <v>315</v>
      </c>
      <c r="B27" s="38" t="s">
        <v>356</v>
      </c>
      <c r="C27" s="39" t="s">
        <v>309</v>
      </c>
      <c r="D27" s="41">
        <v>0</v>
      </c>
    </row>
    <row r="28" spans="1:4" x14ac:dyDescent="0.25">
      <c r="A28" s="104"/>
      <c r="B28" s="38"/>
      <c r="C28" s="39"/>
      <c r="D28" s="70"/>
    </row>
    <row r="29" spans="1:4" x14ac:dyDescent="0.25">
      <c r="A29" s="104" t="s">
        <v>316</v>
      </c>
      <c r="B29" s="38" t="s">
        <v>354</v>
      </c>
      <c r="C29" s="39" t="s">
        <v>2</v>
      </c>
      <c r="D29" s="41">
        <v>0</v>
      </c>
    </row>
    <row r="30" spans="1:4" x14ac:dyDescent="0.25">
      <c r="A30" s="104"/>
      <c r="B30" s="36"/>
      <c r="C30" s="69"/>
      <c r="D30" s="70"/>
    </row>
    <row r="31" spans="1:4" x14ac:dyDescent="0.25">
      <c r="A31" s="104" t="s">
        <v>317</v>
      </c>
      <c r="B31" s="38" t="s">
        <v>353</v>
      </c>
      <c r="C31" s="39" t="s">
        <v>0</v>
      </c>
      <c r="D31" s="41">
        <v>0</v>
      </c>
    </row>
    <row r="32" spans="1:4" x14ac:dyDescent="0.25">
      <c r="A32" s="104"/>
      <c r="B32" s="36"/>
      <c r="C32" s="69"/>
      <c r="D32" s="70"/>
    </row>
    <row r="33" spans="1:4" x14ac:dyDescent="0.25">
      <c r="A33" s="106" t="s">
        <v>348</v>
      </c>
      <c r="B33" s="97" t="s">
        <v>357</v>
      </c>
      <c r="C33" s="98" t="s">
        <v>20</v>
      </c>
      <c r="D33" s="99">
        <v>0</v>
      </c>
    </row>
  </sheetData>
  <sheetProtection algorithmName="SHA-512" hashValue="7BR7bhFP07DgJN3EedBtVB4Grg0V8wCVnEF0Md+sitUtdjrlqmoDoDBOi5gDlaufBcnhW2YlZn+4hUmIro+XRA==" saltValue="LRP5T50JbehjkbqJFjhpfQ==" spinCount="100000" sheet="1" objects="1" scenarios="1"/>
  <mergeCells count="1">
    <mergeCell ref="A1:D1"/>
  </mergeCells>
  <pageMargins left="0.70866141732283472" right="0.70866141732283472" top="0.74803149606299213" bottom="0.74803149606299213" header="0.31496062992125984" footer="0.31496062992125984"/>
  <pageSetup paperSize="9" scale="85" fitToHeight="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AN41"/>
  <sheetViews>
    <sheetView view="pageBreakPreview" zoomScale="85" zoomScaleNormal="100" zoomScaleSheetLayoutView="85" workbookViewId="0">
      <selection activeCell="F12" sqref="F12"/>
    </sheetView>
  </sheetViews>
  <sheetFormatPr defaultColWidth="11.5703125" defaultRowHeight="15" x14ac:dyDescent="0.25"/>
  <cols>
    <col min="1" max="1" width="6.7109375" style="44" customWidth="1"/>
    <col min="2" max="2" width="74.7109375" style="44" customWidth="1"/>
    <col min="3" max="3" width="6.7109375" style="44" customWidth="1"/>
    <col min="4" max="4" width="15.7109375" style="44" customWidth="1"/>
    <col min="5" max="5" width="8.28515625" style="43" customWidth="1"/>
    <col min="6" max="7" width="5.5703125" style="43" customWidth="1"/>
    <col min="8" max="8" width="5.7109375" style="43" customWidth="1"/>
    <col min="9" max="9" width="5.140625" style="43" customWidth="1"/>
    <col min="10" max="10" width="5" style="43" customWidth="1"/>
    <col min="11" max="11" width="4.5703125" style="43" customWidth="1"/>
    <col min="12" max="13" width="4.140625" style="43" customWidth="1"/>
    <col min="14" max="14" width="3.28515625" style="43" customWidth="1"/>
    <col min="15" max="15" width="3.42578125" style="43" customWidth="1"/>
    <col min="16" max="16" width="4" style="43" customWidth="1"/>
    <col min="17" max="17" width="2.7109375" style="43" customWidth="1"/>
    <col min="18" max="18" width="3.140625" style="43" customWidth="1"/>
    <col min="19" max="19" width="3.5703125" style="43" customWidth="1"/>
    <col min="20" max="20" width="4.140625" style="43" customWidth="1"/>
    <col min="21" max="21" width="2.85546875" style="43" customWidth="1"/>
    <col min="22" max="40" width="11.5703125" style="43"/>
    <col min="41" max="16384" width="11.5703125" style="44"/>
  </cols>
  <sheetData>
    <row r="1" spans="1:4" s="3" customFormat="1" ht="39.950000000000003" customHeight="1" x14ac:dyDescent="0.25">
      <c r="A1" s="112" t="str">
        <f>Rekapitulacija!A1</f>
        <v>Ureditev starega vaškega jedra ob cerkvi sv. Florijana</v>
      </c>
      <c r="B1" s="113"/>
      <c r="C1" s="113"/>
      <c r="D1" s="114"/>
    </row>
    <row r="2" spans="1:4" s="3" customFormat="1" x14ac:dyDescent="0.25">
      <c r="A2" s="4"/>
      <c r="B2" s="5"/>
      <c r="C2" s="6"/>
    </row>
    <row r="3" spans="1:4" s="3" customFormat="1" ht="45" x14ac:dyDescent="0.25">
      <c r="A3" s="24" t="s">
        <v>6</v>
      </c>
      <c r="B3" s="25" t="s">
        <v>5</v>
      </c>
      <c r="C3" s="26" t="s">
        <v>9</v>
      </c>
      <c r="D3" s="26" t="s">
        <v>10</v>
      </c>
    </row>
    <row r="4" spans="1:4" s="3" customFormat="1" x14ac:dyDescent="0.25">
      <c r="A4" s="27"/>
      <c r="B4" s="27"/>
      <c r="C4" s="27"/>
      <c r="D4" s="27"/>
    </row>
    <row r="5" spans="1:4" s="34" customFormat="1" x14ac:dyDescent="0.25">
      <c r="A5" s="92"/>
      <c r="B5" s="93" t="s">
        <v>332</v>
      </c>
      <c r="C5" s="94"/>
      <c r="D5" s="95"/>
    </row>
    <row r="6" spans="1:4" s="34" customFormat="1" x14ac:dyDescent="0.25">
      <c r="A6" s="105"/>
      <c r="B6" s="58"/>
      <c r="C6" s="31"/>
      <c r="D6" s="33"/>
    </row>
    <row r="7" spans="1:4" s="34" customFormat="1" ht="60" x14ac:dyDescent="0.25">
      <c r="A7" s="105"/>
      <c r="B7" s="36" t="s">
        <v>358</v>
      </c>
      <c r="C7" s="31"/>
      <c r="D7" s="33"/>
    </row>
    <row r="8" spans="1:4" s="34" customFormat="1" x14ac:dyDescent="0.25">
      <c r="A8" s="105"/>
      <c r="B8" s="58"/>
      <c r="C8" s="31"/>
      <c r="D8" s="33"/>
    </row>
    <row r="9" spans="1:4" x14ac:dyDescent="0.25">
      <c r="A9" s="104" t="s">
        <v>180</v>
      </c>
      <c r="B9" s="38" t="s">
        <v>333</v>
      </c>
      <c r="C9" s="39" t="s">
        <v>4</v>
      </c>
      <c r="D9" s="41">
        <v>0</v>
      </c>
    </row>
    <row r="10" spans="1:4" x14ac:dyDescent="0.25">
      <c r="A10" s="104"/>
      <c r="B10" s="36"/>
      <c r="C10" s="69"/>
      <c r="D10" s="70"/>
    </row>
    <row r="11" spans="1:4" x14ac:dyDescent="0.25">
      <c r="A11" s="104" t="s">
        <v>305</v>
      </c>
      <c r="B11" s="38" t="s">
        <v>334</v>
      </c>
      <c r="C11" s="39" t="s">
        <v>4</v>
      </c>
      <c r="D11" s="41">
        <v>0</v>
      </c>
    </row>
    <row r="12" spans="1:4" x14ac:dyDescent="0.25">
      <c r="A12" s="104"/>
      <c r="B12" s="36"/>
      <c r="C12" s="69"/>
      <c r="D12" s="70"/>
    </row>
    <row r="13" spans="1:4" x14ac:dyDescent="0.25">
      <c r="A13" s="104" t="s">
        <v>306</v>
      </c>
      <c r="B13" s="38" t="s">
        <v>335</v>
      </c>
      <c r="C13" s="39" t="s">
        <v>4</v>
      </c>
      <c r="D13" s="41">
        <v>0</v>
      </c>
    </row>
    <row r="14" spans="1:4" x14ac:dyDescent="0.25">
      <c r="A14" s="104"/>
      <c r="B14" s="36"/>
      <c r="C14" s="69"/>
      <c r="D14" s="70"/>
    </row>
    <row r="15" spans="1:4" x14ac:dyDescent="0.25">
      <c r="A15" s="104" t="s">
        <v>307</v>
      </c>
      <c r="B15" s="38" t="s">
        <v>352</v>
      </c>
      <c r="C15" s="39" t="s">
        <v>4</v>
      </c>
      <c r="D15" s="41">
        <v>0</v>
      </c>
    </row>
    <row r="16" spans="1:4" x14ac:dyDescent="0.25">
      <c r="A16" s="104"/>
      <c r="B16" s="36"/>
      <c r="C16" s="69"/>
      <c r="D16" s="70"/>
    </row>
    <row r="17" spans="1:4" x14ac:dyDescent="0.25">
      <c r="A17" s="104" t="s">
        <v>184</v>
      </c>
      <c r="B17" s="38" t="s">
        <v>336</v>
      </c>
      <c r="C17" s="39" t="s">
        <v>4</v>
      </c>
      <c r="D17" s="41">
        <v>0</v>
      </c>
    </row>
    <row r="18" spans="1:4" x14ac:dyDescent="0.25">
      <c r="A18" s="104"/>
      <c r="B18" s="36"/>
      <c r="C18" s="69"/>
      <c r="D18" s="70"/>
    </row>
    <row r="19" spans="1:4" x14ac:dyDescent="0.25">
      <c r="A19" s="104" t="s">
        <v>310</v>
      </c>
      <c r="B19" s="38" t="s">
        <v>337</v>
      </c>
      <c r="C19" s="39" t="s">
        <v>4</v>
      </c>
      <c r="D19" s="41">
        <v>0</v>
      </c>
    </row>
    <row r="20" spans="1:4" x14ac:dyDescent="0.25">
      <c r="A20" s="104"/>
      <c r="B20" s="36"/>
      <c r="C20" s="69"/>
      <c r="D20" s="70"/>
    </row>
    <row r="21" spans="1:4" x14ac:dyDescent="0.25">
      <c r="A21" s="104" t="s">
        <v>311</v>
      </c>
      <c r="B21" s="38" t="s">
        <v>338</v>
      </c>
      <c r="C21" s="39" t="s">
        <v>4</v>
      </c>
      <c r="D21" s="41">
        <v>0</v>
      </c>
    </row>
    <row r="22" spans="1:4" x14ac:dyDescent="0.25">
      <c r="A22" s="104"/>
      <c r="B22" s="36"/>
      <c r="C22" s="69"/>
      <c r="D22" s="70"/>
    </row>
    <row r="23" spans="1:4" x14ac:dyDescent="0.25">
      <c r="A23" s="104" t="s">
        <v>312</v>
      </c>
      <c r="B23" s="38" t="s">
        <v>339</v>
      </c>
      <c r="C23" s="39" t="s">
        <v>4</v>
      </c>
      <c r="D23" s="41">
        <v>0</v>
      </c>
    </row>
    <row r="24" spans="1:4" x14ac:dyDescent="0.25">
      <c r="A24" s="104"/>
      <c r="B24" s="36"/>
      <c r="C24" s="69"/>
      <c r="D24" s="70"/>
    </row>
    <row r="25" spans="1:4" x14ac:dyDescent="0.25">
      <c r="A25" s="104" t="s">
        <v>313</v>
      </c>
      <c r="B25" s="38" t="s">
        <v>340</v>
      </c>
      <c r="C25" s="39" t="s">
        <v>4</v>
      </c>
      <c r="D25" s="41">
        <v>0</v>
      </c>
    </row>
    <row r="26" spans="1:4" x14ac:dyDescent="0.25">
      <c r="A26" s="104"/>
      <c r="B26" s="36"/>
      <c r="C26" s="69"/>
      <c r="D26" s="70"/>
    </row>
    <row r="27" spans="1:4" x14ac:dyDescent="0.25">
      <c r="A27" s="104" t="s">
        <v>314</v>
      </c>
      <c r="B27" s="38" t="s">
        <v>341</v>
      </c>
      <c r="C27" s="39" t="s">
        <v>4</v>
      </c>
      <c r="D27" s="41">
        <v>0</v>
      </c>
    </row>
    <row r="28" spans="1:4" x14ac:dyDescent="0.25">
      <c r="A28" s="104"/>
      <c r="B28" s="36"/>
      <c r="C28" s="69"/>
      <c r="D28" s="70"/>
    </row>
    <row r="29" spans="1:4" x14ac:dyDescent="0.25">
      <c r="A29" s="104" t="s">
        <v>315</v>
      </c>
      <c r="B29" s="38" t="s">
        <v>342</v>
      </c>
      <c r="C29" s="39" t="s">
        <v>4</v>
      </c>
      <c r="D29" s="41">
        <v>0</v>
      </c>
    </row>
    <row r="30" spans="1:4" x14ac:dyDescent="0.25">
      <c r="A30" s="104"/>
      <c r="B30" s="36"/>
      <c r="C30" s="69"/>
      <c r="D30" s="70"/>
    </row>
    <row r="31" spans="1:4" x14ac:dyDescent="0.25">
      <c r="A31" s="104" t="s">
        <v>316</v>
      </c>
      <c r="B31" s="38" t="s">
        <v>18</v>
      </c>
      <c r="C31" s="39" t="s">
        <v>4</v>
      </c>
      <c r="D31" s="41">
        <v>0</v>
      </c>
    </row>
    <row r="32" spans="1:4" x14ac:dyDescent="0.25">
      <c r="A32" s="104"/>
      <c r="B32" s="36"/>
      <c r="C32" s="69"/>
      <c r="D32" s="70"/>
    </row>
    <row r="33" spans="1:4" x14ac:dyDescent="0.25">
      <c r="A33" s="104" t="s">
        <v>317</v>
      </c>
      <c r="B33" s="38" t="s">
        <v>343</v>
      </c>
      <c r="C33" s="39" t="s">
        <v>4</v>
      </c>
      <c r="D33" s="41">
        <v>0</v>
      </c>
    </row>
    <row r="34" spans="1:4" x14ac:dyDescent="0.25">
      <c r="A34" s="104"/>
      <c r="B34" s="36"/>
      <c r="C34" s="69"/>
      <c r="D34" s="70"/>
    </row>
    <row r="35" spans="1:4" x14ac:dyDescent="0.25">
      <c r="A35" s="104" t="s">
        <v>348</v>
      </c>
      <c r="B35" s="38" t="s">
        <v>344</v>
      </c>
      <c r="C35" s="39" t="s">
        <v>4</v>
      </c>
      <c r="D35" s="41">
        <v>0</v>
      </c>
    </row>
    <row r="36" spans="1:4" x14ac:dyDescent="0.25">
      <c r="A36" s="104"/>
      <c r="B36" s="36"/>
      <c r="C36" s="69"/>
      <c r="D36" s="70"/>
    </row>
    <row r="37" spans="1:4" x14ac:dyDescent="0.25">
      <c r="A37" s="104" t="s">
        <v>349</v>
      </c>
      <c r="B37" s="38" t="s">
        <v>345</v>
      </c>
      <c r="C37" s="39" t="s">
        <v>4</v>
      </c>
      <c r="D37" s="41">
        <v>0</v>
      </c>
    </row>
    <row r="38" spans="1:4" x14ac:dyDescent="0.25">
      <c r="A38" s="104"/>
      <c r="B38" s="36"/>
      <c r="C38" s="69"/>
      <c r="D38" s="70"/>
    </row>
    <row r="39" spans="1:4" x14ac:dyDescent="0.25">
      <c r="A39" s="104" t="s">
        <v>350</v>
      </c>
      <c r="B39" s="38" t="s">
        <v>346</v>
      </c>
      <c r="C39" s="39" t="s">
        <v>4</v>
      </c>
      <c r="D39" s="41">
        <v>0</v>
      </c>
    </row>
    <row r="40" spans="1:4" x14ac:dyDescent="0.25">
      <c r="A40" s="104"/>
      <c r="B40" s="36"/>
      <c r="C40" s="69"/>
      <c r="D40" s="70"/>
    </row>
    <row r="41" spans="1:4" ht="13.9" customHeight="1" x14ac:dyDescent="0.25">
      <c r="A41" s="106" t="s">
        <v>351</v>
      </c>
      <c r="B41" s="97" t="s">
        <v>347</v>
      </c>
      <c r="C41" s="98" t="s">
        <v>4</v>
      </c>
      <c r="D41" s="99">
        <v>0</v>
      </c>
    </row>
  </sheetData>
  <sheetProtection algorithmName="SHA-512" hashValue="D+cxReNRnXavcNlSfFi+y3dySo0BZ4ogZYPRV/BqllmsVNGFTlTayPc7DWjh2Z/2s5bjmIC6kF4EOf/4zpvNPA==" saltValue="mTgmaTj57y7XKvTRLtjd2g==" spinCount="100000" sheet="1" objects="1" scenarios="1"/>
  <mergeCells count="1">
    <mergeCell ref="A1:D1"/>
  </mergeCells>
  <pageMargins left="0.70866141732283472" right="0.70866141732283472" top="0.74803149606299213" bottom="0.74803149606299213" header="0.31496062992125984" footer="0.31496062992125984"/>
  <pageSetup paperSize="9" scale="85"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
    <tabColor rgb="FFFF0000"/>
    <pageSetUpPr fitToPage="1"/>
  </sheetPr>
  <dimension ref="A1:AP47"/>
  <sheetViews>
    <sheetView view="pageBreakPreview" topLeftCell="A5" zoomScale="85" zoomScaleNormal="100" zoomScaleSheetLayoutView="85" workbookViewId="0">
      <selection activeCell="F12" sqref="F12"/>
    </sheetView>
  </sheetViews>
  <sheetFormatPr defaultColWidth="11.5703125" defaultRowHeight="15" x14ac:dyDescent="0.25"/>
  <cols>
    <col min="1" max="1" width="6.7109375" style="44" customWidth="1"/>
    <col min="2" max="2" width="50.7109375" style="44" customWidth="1"/>
    <col min="3" max="3" width="8.7109375" style="44" customWidth="1"/>
    <col min="4" max="4" width="15.7109375" style="56" customWidth="1"/>
    <col min="5" max="6" width="15.7109375" style="44" customWidth="1"/>
    <col min="7" max="7" width="8.28515625" style="43" customWidth="1"/>
    <col min="8" max="9" width="5.5703125" style="43" customWidth="1"/>
    <col min="10" max="10" width="5.7109375" style="43" customWidth="1"/>
    <col min="11" max="11" width="5.140625" style="43" customWidth="1"/>
    <col min="12" max="12" width="5" style="43" customWidth="1"/>
    <col min="13" max="13" width="4.5703125" style="43" customWidth="1"/>
    <col min="14" max="15" width="4.140625" style="43" customWidth="1"/>
    <col min="16" max="16" width="3.28515625" style="43" customWidth="1"/>
    <col min="17" max="17" width="3.42578125" style="43" customWidth="1"/>
    <col min="18" max="18" width="4" style="43" customWidth="1"/>
    <col min="19" max="19" width="2.7109375" style="43" customWidth="1"/>
    <col min="20" max="20" width="3.140625" style="43" customWidth="1"/>
    <col min="21" max="21" width="3.5703125" style="43" customWidth="1"/>
    <col min="22" max="22" width="4.140625" style="43" customWidth="1"/>
    <col min="23" max="23" width="2.85546875" style="43" customWidth="1"/>
    <col min="24" max="42" width="11.5703125" style="43"/>
    <col min="43" max="16384" width="11.5703125" style="44"/>
  </cols>
  <sheetData>
    <row r="1" spans="1:42" s="3" customFormat="1" ht="39.950000000000003" customHeight="1" x14ac:dyDescent="0.25">
      <c r="A1" s="112" t="str">
        <f>Rekapitulacija!A1</f>
        <v>Ureditev starega vaškega jedra ob cerkvi sv. Florijana</v>
      </c>
      <c r="B1" s="113"/>
      <c r="C1" s="113"/>
      <c r="D1" s="113"/>
      <c r="E1" s="113"/>
      <c r="F1" s="114"/>
    </row>
    <row r="2" spans="1:42" s="3" customFormat="1" x14ac:dyDescent="0.25">
      <c r="A2" s="4"/>
      <c r="B2" s="5"/>
      <c r="C2" s="6"/>
      <c r="D2" s="20"/>
    </row>
    <row r="3" spans="1:42" s="3" customFormat="1" ht="45" x14ac:dyDescent="0.25">
      <c r="A3" s="24" t="s">
        <v>6</v>
      </c>
      <c r="B3" s="25" t="s">
        <v>5</v>
      </c>
      <c r="C3" s="26" t="s">
        <v>9</v>
      </c>
      <c r="D3" s="26" t="s">
        <v>19</v>
      </c>
      <c r="E3" s="26" t="s">
        <v>10</v>
      </c>
      <c r="F3" s="26" t="s">
        <v>8</v>
      </c>
    </row>
    <row r="4" spans="1:42" s="3" customFormat="1" x14ac:dyDescent="0.25">
      <c r="A4" s="27"/>
      <c r="B4" s="27"/>
      <c r="C4" s="27"/>
      <c r="D4" s="28"/>
      <c r="E4" s="27"/>
      <c r="F4" s="27"/>
    </row>
    <row r="5" spans="1:42" s="34" customFormat="1" x14ac:dyDescent="0.25">
      <c r="A5" s="29" t="s">
        <v>31</v>
      </c>
      <c r="B5" s="30" t="str">
        <f>Rekapitulacija!B7</f>
        <v>Preddela</v>
      </c>
      <c r="C5" s="31"/>
      <c r="D5" s="32"/>
      <c r="E5" s="33"/>
      <c r="F5" s="32"/>
    </row>
    <row r="6" spans="1:42" s="34" customFormat="1" x14ac:dyDescent="0.25">
      <c r="A6" s="35"/>
      <c r="B6" s="36"/>
      <c r="C6" s="31"/>
      <c r="D6" s="32"/>
      <c r="E6" s="33"/>
      <c r="F6" s="32"/>
    </row>
    <row r="7" spans="1:42" x14ac:dyDescent="0.25">
      <c r="A7" s="37" t="s">
        <v>40</v>
      </c>
      <c r="B7" s="38" t="s">
        <v>42</v>
      </c>
      <c r="C7" s="39" t="s">
        <v>43</v>
      </c>
      <c r="D7" s="40">
        <v>32</v>
      </c>
      <c r="E7" s="41">
        <v>0</v>
      </c>
      <c r="F7" s="42">
        <f>ROUND(D7*E7,2)</f>
        <v>0</v>
      </c>
    </row>
    <row r="8" spans="1:42" x14ac:dyDescent="0.25">
      <c r="A8" s="37"/>
      <c r="B8" s="38"/>
      <c r="C8" s="39"/>
      <c r="D8" s="40"/>
      <c r="E8" s="45"/>
      <c r="F8" s="46"/>
    </row>
    <row r="9" spans="1:42" x14ac:dyDescent="0.25">
      <c r="A9" s="37" t="s">
        <v>41</v>
      </c>
      <c r="B9" s="38" t="s">
        <v>44</v>
      </c>
      <c r="C9" s="39" t="s">
        <v>43</v>
      </c>
      <c r="D9" s="40">
        <v>20</v>
      </c>
      <c r="E9" s="41">
        <v>0</v>
      </c>
      <c r="F9" s="42">
        <f>ROUND(D9*E9,2)</f>
        <v>0</v>
      </c>
    </row>
    <row r="10" spans="1:42" x14ac:dyDescent="0.25">
      <c r="A10" s="37"/>
      <c r="B10" s="38"/>
      <c r="C10" s="39"/>
      <c r="D10" s="40"/>
      <c r="E10" s="45"/>
      <c r="F10" s="46"/>
    </row>
    <row r="11" spans="1:42" s="34" customFormat="1" ht="30" x14ac:dyDescent="0.25">
      <c r="A11" s="37" t="s">
        <v>54</v>
      </c>
      <c r="B11" s="38" t="s">
        <v>78</v>
      </c>
      <c r="C11" s="39" t="s">
        <v>11</v>
      </c>
      <c r="D11" s="40">
        <v>4</v>
      </c>
      <c r="E11" s="41">
        <v>0</v>
      </c>
      <c r="F11" s="42">
        <f>ROUND(D11*E11,2)</f>
        <v>0</v>
      </c>
    </row>
    <row r="12" spans="1:42" x14ac:dyDescent="0.25">
      <c r="A12" s="37"/>
      <c r="B12" s="38"/>
      <c r="C12" s="39"/>
      <c r="D12" s="40"/>
      <c r="E12" s="45"/>
      <c r="F12" s="46"/>
    </row>
    <row r="13" spans="1:42" ht="30" x14ac:dyDescent="0.25">
      <c r="A13" s="37" t="s">
        <v>55</v>
      </c>
      <c r="B13" s="38" t="s">
        <v>45</v>
      </c>
      <c r="C13" s="39" t="s">
        <v>43</v>
      </c>
      <c r="D13" s="40">
        <v>21</v>
      </c>
      <c r="E13" s="41">
        <v>0</v>
      </c>
      <c r="F13" s="42">
        <f t="shared" ref="F13" si="0">ROUND(D13*E13,2)</f>
        <v>0</v>
      </c>
    </row>
    <row r="14" spans="1:42" x14ac:dyDescent="0.25">
      <c r="A14" s="37"/>
      <c r="B14" s="38"/>
      <c r="C14" s="39"/>
      <c r="D14" s="40"/>
      <c r="E14" s="45"/>
      <c r="F14" s="46"/>
    </row>
    <row r="15" spans="1:42" s="48" customFormat="1" x14ac:dyDescent="0.25">
      <c r="A15" s="37" t="s">
        <v>56</v>
      </c>
      <c r="B15" s="38" t="s">
        <v>46</v>
      </c>
      <c r="C15" s="39" t="s">
        <v>2</v>
      </c>
      <c r="D15" s="40">
        <v>55</v>
      </c>
      <c r="E15" s="41">
        <v>0</v>
      </c>
      <c r="F15" s="42">
        <f t="shared" ref="F15" si="1">ROUND(D15*E15,2)</f>
        <v>0</v>
      </c>
      <c r="G15" s="47"/>
      <c r="H15" s="47"/>
      <c r="I15" s="47"/>
      <c r="J15" s="47"/>
      <c r="K15" s="47"/>
      <c r="L15" s="47"/>
      <c r="M15" s="47"/>
      <c r="N15" s="47"/>
      <c r="O15" s="47"/>
      <c r="P15" s="47"/>
      <c r="Q15" s="47"/>
      <c r="R15" s="47"/>
      <c r="S15" s="47"/>
      <c r="T15" s="47"/>
      <c r="U15" s="47"/>
      <c r="V15" s="47"/>
      <c r="W15" s="47"/>
      <c r="X15" s="47"/>
      <c r="Y15" s="47"/>
      <c r="Z15" s="47"/>
      <c r="AA15" s="47"/>
      <c r="AB15" s="47"/>
      <c r="AC15" s="47"/>
      <c r="AD15" s="47"/>
      <c r="AE15" s="47"/>
      <c r="AF15" s="47"/>
      <c r="AG15" s="47"/>
      <c r="AH15" s="47"/>
      <c r="AI15" s="47"/>
      <c r="AJ15" s="47"/>
      <c r="AK15" s="47"/>
      <c r="AL15" s="47"/>
      <c r="AM15" s="47"/>
      <c r="AN15" s="47"/>
      <c r="AO15" s="47"/>
      <c r="AP15" s="47"/>
    </row>
    <row r="16" spans="1:42" x14ac:dyDescent="0.25">
      <c r="A16" s="37"/>
      <c r="B16" s="38"/>
      <c r="C16" s="39"/>
      <c r="D16" s="40"/>
      <c r="E16" s="45"/>
      <c r="F16" s="46"/>
    </row>
    <row r="17" spans="1:6" ht="30" x14ac:dyDescent="0.25">
      <c r="A17" s="37" t="s">
        <v>57</v>
      </c>
      <c r="B17" s="38" t="s">
        <v>47</v>
      </c>
      <c r="C17" s="39" t="s">
        <v>1</v>
      </c>
      <c r="D17" s="40">
        <v>1510</v>
      </c>
      <c r="E17" s="41">
        <v>0</v>
      </c>
      <c r="F17" s="42">
        <f t="shared" ref="F17" si="2">ROUND(D17*E17,2)</f>
        <v>0</v>
      </c>
    </row>
    <row r="18" spans="1:6" x14ac:dyDescent="0.25">
      <c r="A18" s="37"/>
      <c r="B18" s="38"/>
      <c r="C18" s="39"/>
      <c r="D18" s="40"/>
      <c r="E18" s="45"/>
      <c r="F18" s="46"/>
    </row>
    <row r="19" spans="1:6" s="34" customFormat="1" ht="30" x14ac:dyDescent="0.25">
      <c r="A19" s="37" t="s">
        <v>58</v>
      </c>
      <c r="B19" s="38" t="s">
        <v>48</v>
      </c>
      <c r="C19" s="39" t="s">
        <v>43</v>
      </c>
      <c r="D19" s="40">
        <v>5</v>
      </c>
      <c r="E19" s="41">
        <v>0</v>
      </c>
      <c r="F19" s="42">
        <f t="shared" ref="F19" si="3">ROUND(D19*E19,2)</f>
        <v>0</v>
      </c>
    </row>
    <row r="20" spans="1:6" x14ac:dyDescent="0.25">
      <c r="A20" s="37"/>
      <c r="B20" s="38"/>
      <c r="C20" s="39"/>
      <c r="D20" s="40"/>
      <c r="E20" s="45"/>
      <c r="F20" s="46"/>
    </row>
    <row r="21" spans="1:6" x14ac:dyDescent="0.25">
      <c r="A21" s="37" t="s">
        <v>59</v>
      </c>
      <c r="B21" s="38" t="s">
        <v>49</v>
      </c>
      <c r="C21" s="39" t="s">
        <v>2</v>
      </c>
      <c r="D21" s="40">
        <v>307</v>
      </c>
      <c r="E21" s="41">
        <v>0</v>
      </c>
      <c r="F21" s="42">
        <f t="shared" ref="F21" si="4">ROUND(D21*E21,2)</f>
        <v>0</v>
      </c>
    </row>
    <row r="22" spans="1:6" x14ac:dyDescent="0.25">
      <c r="A22" s="37"/>
      <c r="B22" s="38"/>
      <c r="C22" s="39"/>
      <c r="D22" s="40"/>
      <c r="E22" s="45"/>
      <c r="F22" s="46"/>
    </row>
    <row r="23" spans="1:6" x14ac:dyDescent="0.25">
      <c r="A23" s="37" t="s">
        <v>60</v>
      </c>
      <c r="B23" s="38" t="s">
        <v>50</v>
      </c>
      <c r="C23" s="39" t="s">
        <v>2</v>
      </c>
      <c r="D23" s="40">
        <v>151</v>
      </c>
      <c r="E23" s="41">
        <v>0</v>
      </c>
      <c r="F23" s="42">
        <f t="shared" ref="F23" si="5">ROUND(D23*E23,2)</f>
        <v>0</v>
      </c>
    </row>
    <row r="24" spans="1:6" x14ac:dyDescent="0.25">
      <c r="A24" s="37"/>
      <c r="B24" s="38"/>
      <c r="C24" s="39"/>
      <c r="D24" s="40"/>
      <c r="E24" s="45"/>
      <c r="F24" s="46"/>
    </row>
    <row r="25" spans="1:6" ht="45" x14ac:dyDescent="0.25">
      <c r="A25" s="37" t="s">
        <v>61</v>
      </c>
      <c r="B25" s="38" t="s">
        <v>218</v>
      </c>
      <c r="C25" s="39" t="s">
        <v>2</v>
      </c>
      <c r="D25" s="40">
        <v>25</v>
      </c>
      <c r="E25" s="41">
        <v>0</v>
      </c>
      <c r="F25" s="42">
        <f t="shared" ref="F25" si="6">ROUND(D25*E25,2)</f>
        <v>0</v>
      </c>
    </row>
    <row r="26" spans="1:6" x14ac:dyDescent="0.25">
      <c r="A26" s="37"/>
      <c r="B26" s="38"/>
      <c r="C26" s="39"/>
      <c r="D26" s="40"/>
      <c r="E26" s="45"/>
      <c r="F26" s="46"/>
    </row>
    <row r="27" spans="1:6" ht="30" x14ac:dyDescent="0.25">
      <c r="A27" s="37" t="s">
        <v>62</v>
      </c>
      <c r="B27" s="38" t="s">
        <v>51</v>
      </c>
      <c r="C27" s="39" t="s">
        <v>43</v>
      </c>
      <c r="D27" s="40">
        <v>6</v>
      </c>
      <c r="E27" s="41">
        <v>0</v>
      </c>
      <c r="F27" s="42">
        <f t="shared" ref="F27" si="7">ROUND(D27*E27,2)</f>
        <v>0</v>
      </c>
    </row>
    <row r="28" spans="1:6" x14ac:dyDescent="0.25">
      <c r="A28" s="37"/>
      <c r="B28" s="38"/>
      <c r="C28" s="39"/>
      <c r="D28" s="40"/>
      <c r="E28" s="45"/>
      <c r="F28" s="46"/>
    </row>
    <row r="29" spans="1:6" ht="30" x14ac:dyDescent="0.25">
      <c r="A29" s="37" t="s">
        <v>63</v>
      </c>
      <c r="B29" s="38" t="s">
        <v>79</v>
      </c>
      <c r="C29" s="39" t="s">
        <v>43</v>
      </c>
      <c r="D29" s="40">
        <v>1</v>
      </c>
      <c r="E29" s="41">
        <v>0</v>
      </c>
      <c r="F29" s="42">
        <f t="shared" ref="F29" si="8">ROUND(D29*E29,2)</f>
        <v>0</v>
      </c>
    </row>
    <row r="30" spans="1:6" x14ac:dyDescent="0.25">
      <c r="A30" s="37"/>
      <c r="B30" s="38"/>
      <c r="C30" s="39"/>
      <c r="D30" s="40"/>
      <c r="E30" s="45"/>
      <c r="F30" s="46"/>
    </row>
    <row r="31" spans="1:6" x14ac:dyDescent="0.25">
      <c r="A31" s="37" t="s">
        <v>64</v>
      </c>
      <c r="B31" s="38" t="s">
        <v>80</v>
      </c>
      <c r="C31" s="39" t="s">
        <v>1</v>
      </c>
      <c r="D31" s="40">
        <v>2</v>
      </c>
      <c r="E31" s="41">
        <v>0</v>
      </c>
      <c r="F31" s="42">
        <f t="shared" ref="F31" si="9">ROUND(D31*E31,2)</f>
        <v>0</v>
      </c>
    </row>
    <row r="32" spans="1:6" x14ac:dyDescent="0.25">
      <c r="A32" s="37"/>
      <c r="B32" s="38"/>
      <c r="C32" s="39"/>
      <c r="D32" s="40"/>
      <c r="E32" s="45"/>
      <c r="F32" s="46"/>
    </row>
    <row r="33" spans="1:6" ht="30" x14ac:dyDescent="0.25">
      <c r="A33" s="37" t="s">
        <v>65</v>
      </c>
      <c r="B33" s="38" t="s">
        <v>77</v>
      </c>
      <c r="C33" s="39" t="s">
        <v>1</v>
      </c>
      <c r="D33" s="40">
        <v>54</v>
      </c>
      <c r="E33" s="41">
        <v>0</v>
      </c>
      <c r="F33" s="42">
        <f t="shared" ref="F33" si="10">ROUND(D33*E33,2)</f>
        <v>0</v>
      </c>
    </row>
    <row r="34" spans="1:6" x14ac:dyDescent="0.25">
      <c r="A34" s="37"/>
      <c r="B34" s="38"/>
      <c r="C34" s="39"/>
      <c r="D34" s="40"/>
      <c r="E34" s="45"/>
      <c r="F34" s="46"/>
    </row>
    <row r="35" spans="1:6" ht="30" x14ac:dyDescent="0.25">
      <c r="A35" s="37" t="s">
        <v>66</v>
      </c>
      <c r="B35" s="38" t="s">
        <v>76</v>
      </c>
      <c r="C35" s="39" t="s">
        <v>1</v>
      </c>
      <c r="D35" s="40">
        <v>4</v>
      </c>
      <c r="E35" s="41">
        <v>0</v>
      </c>
      <c r="F35" s="42">
        <f t="shared" ref="F35" si="11">ROUND(D35*E35,2)</f>
        <v>0</v>
      </c>
    </row>
    <row r="36" spans="1:6" x14ac:dyDescent="0.25">
      <c r="A36" s="37"/>
      <c r="B36" s="38"/>
      <c r="C36" s="39"/>
      <c r="D36" s="40"/>
      <c r="E36" s="45"/>
      <c r="F36" s="46"/>
    </row>
    <row r="37" spans="1:6" ht="30" x14ac:dyDescent="0.25">
      <c r="A37" s="37" t="s">
        <v>67</v>
      </c>
      <c r="B37" s="38" t="s">
        <v>75</v>
      </c>
      <c r="C37" s="39" t="s">
        <v>1</v>
      </c>
      <c r="D37" s="40">
        <v>7</v>
      </c>
      <c r="E37" s="41">
        <v>0</v>
      </c>
      <c r="F37" s="42">
        <f t="shared" ref="F37" si="12">ROUND(D37*E37,2)</f>
        <v>0</v>
      </c>
    </row>
    <row r="38" spans="1:6" x14ac:dyDescent="0.25">
      <c r="A38" s="37"/>
      <c r="B38" s="38"/>
      <c r="C38" s="39"/>
      <c r="D38" s="40"/>
      <c r="E38" s="45"/>
      <c r="F38" s="46"/>
    </row>
    <row r="39" spans="1:6" x14ac:dyDescent="0.25">
      <c r="A39" s="37" t="s">
        <v>68</v>
      </c>
      <c r="B39" s="38" t="s">
        <v>74</v>
      </c>
      <c r="C39" s="39" t="s">
        <v>43</v>
      </c>
      <c r="D39" s="40">
        <v>1</v>
      </c>
      <c r="E39" s="41">
        <v>0</v>
      </c>
      <c r="F39" s="42">
        <f t="shared" ref="F39" si="13">ROUND(D39*E39,2)</f>
        <v>0</v>
      </c>
    </row>
    <row r="40" spans="1:6" x14ac:dyDescent="0.25">
      <c r="A40" s="37"/>
      <c r="B40" s="38"/>
      <c r="C40" s="39"/>
      <c r="D40" s="40"/>
      <c r="E40" s="45"/>
      <c r="F40" s="46"/>
    </row>
    <row r="41" spans="1:6" x14ac:dyDescent="0.25">
      <c r="A41" s="37" t="s">
        <v>69</v>
      </c>
      <c r="B41" s="38" t="s">
        <v>52</v>
      </c>
      <c r="C41" s="39" t="s">
        <v>43</v>
      </c>
      <c r="D41" s="40">
        <v>30</v>
      </c>
      <c r="E41" s="41">
        <v>0</v>
      </c>
      <c r="F41" s="42">
        <f t="shared" ref="F41" si="14">ROUND(D41*E41,2)</f>
        <v>0</v>
      </c>
    </row>
    <row r="42" spans="1:6" x14ac:dyDescent="0.25">
      <c r="A42" s="37"/>
      <c r="B42" s="38"/>
      <c r="C42" s="39"/>
      <c r="D42" s="40"/>
      <c r="E42" s="45"/>
      <c r="F42" s="46"/>
    </row>
    <row r="43" spans="1:6" x14ac:dyDescent="0.25">
      <c r="A43" s="37" t="s">
        <v>70</v>
      </c>
      <c r="B43" s="38" t="s">
        <v>73</v>
      </c>
      <c r="C43" s="39" t="s">
        <v>1</v>
      </c>
      <c r="D43" s="40">
        <v>38</v>
      </c>
      <c r="E43" s="41">
        <v>0</v>
      </c>
      <c r="F43" s="42">
        <f t="shared" ref="F43" si="15">ROUND(D43*E43,2)</f>
        <v>0</v>
      </c>
    </row>
    <row r="44" spans="1:6" x14ac:dyDescent="0.25">
      <c r="A44" s="37"/>
      <c r="B44" s="38"/>
      <c r="C44" s="39"/>
      <c r="D44" s="40"/>
      <c r="E44" s="45"/>
      <c r="F44" s="46"/>
    </row>
    <row r="45" spans="1:6" ht="45" x14ac:dyDescent="0.25">
      <c r="A45" s="37" t="s">
        <v>71</v>
      </c>
      <c r="B45" s="38" t="s">
        <v>53</v>
      </c>
      <c r="C45" s="39" t="s">
        <v>72</v>
      </c>
      <c r="D45" s="40">
        <v>3</v>
      </c>
      <c r="E45" s="107">
        <f>SUM(F5:F43)</f>
        <v>0</v>
      </c>
      <c r="F45" s="42">
        <f>ROUND(D45%*E45,2)</f>
        <v>0</v>
      </c>
    </row>
    <row r="46" spans="1:6" ht="15.75" thickBot="1" x14ac:dyDescent="0.3">
      <c r="A46" s="37"/>
      <c r="B46" s="38"/>
      <c r="C46" s="39"/>
      <c r="D46" s="40"/>
      <c r="E46" s="45"/>
      <c r="F46" s="46"/>
    </row>
    <row r="47" spans="1:6" s="55" customFormat="1" ht="15.75" thickBot="1" x14ac:dyDescent="0.3">
      <c r="A47" s="49" t="s">
        <v>31</v>
      </c>
      <c r="B47" s="50" t="str">
        <f>"Skupaj "&amp;"("&amp;Rekapitulacija!B7&amp;")"</f>
        <v>Skupaj (Preddela)</v>
      </c>
      <c r="C47" s="51"/>
      <c r="D47" s="52"/>
      <c r="E47" s="53"/>
      <c r="F47" s="54">
        <f>SUM(F5:F46)</f>
        <v>0</v>
      </c>
    </row>
  </sheetData>
  <sheetProtection algorithmName="SHA-512" hashValue="EH39HaBQYTZF97DbD6rm8CUzbyXnvYh1vzmpyS1QLoI8+6T21sW/KO97n4h+gbd0FpRai/bUPsqhW8sxB2s5Zw==" saltValue="ZH8l0Tz3DnrfuvcH2OV/TA==" spinCount="100000" sheet="1" objects="1" scenarios="1"/>
  <mergeCells count="1">
    <mergeCell ref="A1:F1"/>
  </mergeCells>
  <pageMargins left="0.70866141732283472" right="0.70866141732283472" top="0.74803149606299213" bottom="0.74803149606299213" header="0.31496062992125984" footer="0.31496062992125984"/>
  <pageSetup paperSize="9" scale="78"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AP31"/>
  <sheetViews>
    <sheetView view="pageBreakPreview" topLeftCell="A13" zoomScale="85" zoomScaleNormal="100" zoomScaleSheetLayoutView="85" workbookViewId="0">
      <selection activeCell="F12" sqref="F12"/>
    </sheetView>
  </sheetViews>
  <sheetFormatPr defaultColWidth="11.5703125" defaultRowHeight="15" x14ac:dyDescent="0.25"/>
  <cols>
    <col min="1" max="1" width="6.7109375" style="44" customWidth="1"/>
    <col min="2" max="2" width="50.7109375" style="44" customWidth="1"/>
    <col min="3" max="3" width="8.7109375" style="44" customWidth="1"/>
    <col min="4" max="4" width="15.7109375" style="56" customWidth="1"/>
    <col min="5" max="6" width="15.7109375" style="44" customWidth="1"/>
    <col min="7" max="7" width="8.28515625" style="43" customWidth="1"/>
    <col min="8" max="9" width="5.5703125" style="43" customWidth="1"/>
    <col min="10" max="10" width="5.7109375" style="43" customWidth="1"/>
    <col min="11" max="11" width="5.140625" style="43" customWidth="1"/>
    <col min="12" max="12" width="5" style="43" customWidth="1"/>
    <col min="13" max="13" width="4.5703125" style="43" customWidth="1"/>
    <col min="14" max="15" width="4.140625" style="43" customWidth="1"/>
    <col min="16" max="16" width="3.28515625" style="43" customWidth="1"/>
    <col min="17" max="17" width="3.42578125" style="43" customWidth="1"/>
    <col min="18" max="18" width="4" style="43" customWidth="1"/>
    <col min="19" max="19" width="2.7109375" style="43" customWidth="1"/>
    <col min="20" max="20" width="3.140625" style="43" customWidth="1"/>
    <col min="21" max="21" width="3.5703125" style="43" customWidth="1"/>
    <col min="22" max="22" width="4.140625" style="43" customWidth="1"/>
    <col min="23" max="23" width="2.85546875" style="43" customWidth="1"/>
    <col min="24" max="42" width="11.5703125" style="43"/>
    <col min="43" max="16384" width="11.5703125" style="44"/>
  </cols>
  <sheetData>
    <row r="1" spans="1:42" s="3" customFormat="1" ht="39.950000000000003" customHeight="1" x14ac:dyDescent="0.25">
      <c r="A1" s="112" t="str">
        <f>Rekapitulacija!A1</f>
        <v>Ureditev starega vaškega jedra ob cerkvi sv. Florijana</v>
      </c>
      <c r="B1" s="113"/>
      <c r="C1" s="113"/>
      <c r="D1" s="113"/>
      <c r="E1" s="113"/>
      <c r="F1" s="114"/>
    </row>
    <row r="2" spans="1:42" s="3" customFormat="1" x14ac:dyDescent="0.25">
      <c r="A2" s="4"/>
      <c r="B2" s="5"/>
      <c r="C2" s="6"/>
      <c r="D2" s="20"/>
    </row>
    <row r="3" spans="1:42" s="3" customFormat="1" ht="45" x14ac:dyDescent="0.25">
      <c r="A3" s="24" t="s">
        <v>6</v>
      </c>
      <c r="B3" s="25" t="s">
        <v>5</v>
      </c>
      <c r="C3" s="26" t="s">
        <v>9</v>
      </c>
      <c r="D3" s="26" t="s">
        <v>19</v>
      </c>
      <c r="E3" s="26" t="s">
        <v>10</v>
      </c>
      <c r="F3" s="26" t="s">
        <v>8</v>
      </c>
    </row>
    <row r="4" spans="1:42" s="3" customFormat="1" x14ac:dyDescent="0.25">
      <c r="A4" s="27"/>
      <c r="B4" s="27"/>
      <c r="C4" s="27"/>
      <c r="D4" s="28"/>
      <c r="E4" s="27"/>
      <c r="F4" s="27"/>
    </row>
    <row r="5" spans="1:42" s="34" customFormat="1" x14ac:dyDescent="0.25">
      <c r="A5" s="29" t="s">
        <v>33</v>
      </c>
      <c r="B5" s="30" t="str">
        <f>Rekapitulacija!B8</f>
        <v>Zemeljska dela</v>
      </c>
      <c r="C5" s="31"/>
      <c r="D5" s="32"/>
      <c r="E5" s="33"/>
      <c r="F5" s="32"/>
    </row>
    <row r="6" spans="1:42" s="34" customFormat="1" x14ac:dyDescent="0.25">
      <c r="A6" s="35"/>
      <c r="B6" s="36"/>
      <c r="C6" s="31"/>
      <c r="D6" s="32"/>
      <c r="E6" s="33"/>
      <c r="F6" s="32"/>
    </row>
    <row r="7" spans="1:42" x14ac:dyDescent="0.25">
      <c r="A7" s="37" t="s">
        <v>83</v>
      </c>
      <c r="B7" s="38" t="s">
        <v>226</v>
      </c>
      <c r="C7" s="39"/>
      <c r="D7" s="32"/>
      <c r="E7" s="33"/>
      <c r="F7" s="32"/>
    </row>
    <row r="8" spans="1:42" x14ac:dyDescent="0.25">
      <c r="A8" s="37"/>
      <c r="B8" s="38" t="s">
        <v>227</v>
      </c>
      <c r="C8" s="39" t="s">
        <v>3</v>
      </c>
      <c r="D8" s="40">
        <v>46</v>
      </c>
      <c r="E8" s="41">
        <v>0</v>
      </c>
      <c r="F8" s="42">
        <f>ROUND(D8*E8,2)</f>
        <v>0</v>
      </c>
    </row>
    <row r="9" spans="1:42" s="34" customFormat="1" x14ac:dyDescent="0.25">
      <c r="A9" s="37"/>
      <c r="B9" s="38" t="s">
        <v>228</v>
      </c>
      <c r="C9" s="39" t="s">
        <v>3</v>
      </c>
      <c r="D9" s="40">
        <v>115</v>
      </c>
      <c r="E9" s="41">
        <v>0</v>
      </c>
      <c r="F9" s="42">
        <f>ROUND(D9*E9,2)</f>
        <v>0</v>
      </c>
    </row>
    <row r="10" spans="1:42" x14ac:dyDescent="0.25">
      <c r="A10" s="37"/>
      <c r="B10" s="38"/>
      <c r="C10" s="39"/>
      <c r="D10" s="40"/>
      <c r="E10" s="45"/>
      <c r="F10" s="46"/>
    </row>
    <row r="11" spans="1:42" ht="60" x14ac:dyDescent="0.25">
      <c r="A11" s="37" t="s">
        <v>84</v>
      </c>
      <c r="B11" s="38" t="s">
        <v>229</v>
      </c>
      <c r="C11" s="39" t="s">
        <v>3</v>
      </c>
      <c r="D11" s="40">
        <v>252</v>
      </c>
      <c r="E11" s="41">
        <v>0</v>
      </c>
      <c r="F11" s="42">
        <f t="shared" ref="F11" si="0">ROUND(D11*E11,2)</f>
        <v>0</v>
      </c>
    </row>
    <row r="12" spans="1:42" x14ac:dyDescent="0.25">
      <c r="A12" s="37"/>
      <c r="B12" s="38"/>
      <c r="C12" s="39"/>
      <c r="D12" s="40"/>
      <c r="E12" s="45"/>
      <c r="F12" s="46"/>
    </row>
    <row r="13" spans="1:42" s="48" customFormat="1" ht="30" x14ac:dyDescent="0.25">
      <c r="A13" s="37" t="s">
        <v>85</v>
      </c>
      <c r="B13" s="38" t="s">
        <v>225</v>
      </c>
      <c r="C13" s="39" t="s">
        <v>3</v>
      </c>
      <c r="D13" s="40">
        <v>677</v>
      </c>
      <c r="E13" s="41">
        <v>0</v>
      </c>
      <c r="F13" s="42">
        <f t="shared" ref="F13" si="1">ROUND(D13*E13,2)</f>
        <v>0</v>
      </c>
      <c r="G13" s="47"/>
      <c r="H13" s="47"/>
      <c r="I13" s="47"/>
      <c r="J13" s="47"/>
      <c r="K13" s="47"/>
      <c r="L13" s="47"/>
      <c r="M13" s="47"/>
      <c r="N13" s="47"/>
      <c r="O13" s="47"/>
      <c r="P13" s="47"/>
      <c r="Q13" s="47"/>
      <c r="R13" s="47"/>
      <c r="S13" s="47"/>
      <c r="T13" s="47"/>
      <c r="U13" s="47"/>
      <c r="V13" s="47"/>
      <c r="W13" s="47"/>
      <c r="X13" s="47"/>
      <c r="Y13" s="47"/>
      <c r="Z13" s="47"/>
      <c r="AA13" s="47"/>
      <c r="AB13" s="47"/>
      <c r="AC13" s="47"/>
      <c r="AD13" s="47"/>
      <c r="AE13" s="47"/>
      <c r="AF13" s="47"/>
      <c r="AG13" s="47"/>
      <c r="AH13" s="47"/>
      <c r="AI13" s="47"/>
      <c r="AJ13" s="47"/>
      <c r="AK13" s="47"/>
      <c r="AL13" s="47"/>
      <c r="AM13" s="47"/>
      <c r="AN13" s="47"/>
      <c r="AO13" s="47"/>
      <c r="AP13" s="47"/>
    </row>
    <row r="14" spans="1:42" x14ac:dyDescent="0.25">
      <c r="A14" s="37"/>
      <c r="B14" s="38"/>
      <c r="C14" s="39"/>
      <c r="D14" s="40"/>
      <c r="E14" s="45"/>
      <c r="F14" s="46"/>
    </row>
    <row r="15" spans="1:42" s="43" customFormat="1" ht="45" x14ac:dyDescent="0.25">
      <c r="A15" s="37" t="s">
        <v>86</v>
      </c>
      <c r="B15" s="38" t="s">
        <v>223</v>
      </c>
      <c r="C15" s="39" t="s">
        <v>3</v>
      </c>
      <c r="D15" s="40">
        <v>258</v>
      </c>
      <c r="E15" s="41">
        <v>0</v>
      </c>
      <c r="F15" s="42">
        <f t="shared" ref="F15" si="2">ROUND(D15*E15,2)</f>
        <v>0</v>
      </c>
    </row>
    <row r="16" spans="1:42" s="43" customFormat="1" x14ac:dyDescent="0.25">
      <c r="A16" s="37"/>
      <c r="B16" s="38"/>
      <c r="C16" s="39"/>
      <c r="D16" s="40"/>
      <c r="E16" s="45"/>
      <c r="F16" s="46"/>
    </row>
    <row r="17" spans="1:6" s="34" customFormat="1" ht="45" x14ac:dyDescent="0.25">
      <c r="A17" s="37" t="s">
        <v>87</v>
      </c>
      <c r="B17" s="38" t="s">
        <v>224</v>
      </c>
      <c r="C17" s="39" t="s">
        <v>3</v>
      </c>
      <c r="D17" s="40">
        <v>107</v>
      </c>
      <c r="E17" s="41">
        <v>0</v>
      </c>
      <c r="F17" s="42">
        <f t="shared" ref="F17" si="3">ROUND(D17*E17,2)</f>
        <v>0</v>
      </c>
    </row>
    <row r="18" spans="1:6" s="43" customFormat="1" x14ac:dyDescent="0.25">
      <c r="A18" s="37"/>
      <c r="B18" s="38"/>
      <c r="C18" s="39"/>
      <c r="D18" s="40"/>
      <c r="E18" s="45"/>
      <c r="F18" s="46"/>
    </row>
    <row r="19" spans="1:6" s="43" customFormat="1" ht="30" x14ac:dyDescent="0.25">
      <c r="A19" s="37" t="s">
        <v>88</v>
      </c>
      <c r="B19" s="38" t="s">
        <v>222</v>
      </c>
      <c r="C19" s="39" t="s">
        <v>3</v>
      </c>
      <c r="D19" s="40">
        <v>53</v>
      </c>
      <c r="E19" s="41">
        <v>0</v>
      </c>
      <c r="F19" s="42">
        <f t="shared" ref="F19" si="4">ROUND(D19*E19,2)</f>
        <v>0</v>
      </c>
    </row>
    <row r="20" spans="1:6" s="43" customFormat="1" x14ac:dyDescent="0.25">
      <c r="A20" s="37"/>
      <c r="B20" s="38"/>
      <c r="C20" s="39"/>
      <c r="D20" s="40"/>
      <c r="E20" s="45"/>
      <c r="F20" s="46"/>
    </row>
    <row r="21" spans="1:6" s="43" customFormat="1" ht="45" x14ac:dyDescent="0.25">
      <c r="A21" s="37" t="s">
        <v>89</v>
      </c>
      <c r="B21" s="38" t="s">
        <v>221</v>
      </c>
      <c r="C21" s="39" t="s">
        <v>3</v>
      </c>
      <c r="D21" s="40">
        <v>258</v>
      </c>
      <c r="E21" s="41">
        <v>0</v>
      </c>
      <c r="F21" s="42">
        <f t="shared" ref="F21" si="5">ROUND(D21*E21,2)</f>
        <v>0</v>
      </c>
    </row>
    <row r="22" spans="1:6" s="43" customFormat="1" x14ac:dyDescent="0.25">
      <c r="A22" s="37"/>
      <c r="B22" s="38"/>
      <c r="C22" s="39"/>
      <c r="D22" s="40"/>
      <c r="E22" s="45"/>
      <c r="F22" s="46"/>
    </row>
    <row r="23" spans="1:6" s="43" customFormat="1" ht="30" x14ac:dyDescent="0.25">
      <c r="A23" s="37" t="s">
        <v>90</v>
      </c>
      <c r="B23" s="38" t="s">
        <v>220</v>
      </c>
      <c r="C23" s="39" t="s">
        <v>20</v>
      </c>
      <c r="D23" s="40">
        <v>178</v>
      </c>
      <c r="E23" s="41">
        <v>0</v>
      </c>
      <c r="F23" s="42">
        <f t="shared" ref="F23" si="6">ROUND(D23*E23,2)</f>
        <v>0</v>
      </c>
    </row>
    <row r="24" spans="1:6" s="43" customFormat="1" x14ac:dyDescent="0.25">
      <c r="A24" s="37"/>
      <c r="B24" s="38"/>
      <c r="C24" s="39"/>
      <c r="D24" s="40"/>
      <c r="E24" s="45"/>
      <c r="F24" s="46"/>
    </row>
    <row r="25" spans="1:6" s="43" customFormat="1" x14ac:dyDescent="0.25">
      <c r="A25" s="37" t="s">
        <v>91</v>
      </c>
      <c r="B25" s="38" t="s">
        <v>219</v>
      </c>
      <c r="C25" s="39" t="s">
        <v>20</v>
      </c>
      <c r="D25" s="40">
        <v>565</v>
      </c>
      <c r="E25" s="41">
        <v>0</v>
      </c>
      <c r="F25" s="42">
        <f t="shared" ref="F25" si="7">ROUND(D25*E25,2)</f>
        <v>0</v>
      </c>
    </row>
    <row r="26" spans="1:6" s="43" customFormat="1" x14ac:dyDescent="0.25">
      <c r="A26" s="37"/>
      <c r="B26" s="38"/>
      <c r="C26" s="39"/>
      <c r="D26" s="40"/>
      <c r="E26" s="45"/>
      <c r="F26" s="46"/>
    </row>
    <row r="27" spans="1:6" s="43" customFormat="1" ht="30" x14ac:dyDescent="0.25">
      <c r="A27" s="37" t="s">
        <v>92</v>
      </c>
      <c r="B27" s="38" t="s">
        <v>81</v>
      </c>
      <c r="C27" s="39" t="s">
        <v>1</v>
      </c>
      <c r="D27" s="40">
        <v>1770</v>
      </c>
      <c r="E27" s="41">
        <v>0</v>
      </c>
      <c r="F27" s="42">
        <f t="shared" ref="F27" si="8">ROUND(D27*E27,2)</f>
        <v>0</v>
      </c>
    </row>
    <row r="28" spans="1:6" s="43" customFormat="1" x14ac:dyDescent="0.25">
      <c r="A28" s="37"/>
      <c r="B28" s="38"/>
      <c r="C28" s="39"/>
      <c r="D28" s="40"/>
      <c r="E28" s="45"/>
      <c r="F28" s="46"/>
    </row>
    <row r="29" spans="1:6" s="43" customFormat="1" ht="30" x14ac:dyDescent="0.25">
      <c r="A29" s="37" t="s">
        <v>93</v>
      </c>
      <c r="B29" s="38" t="s">
        <v>82</v>
      </c>
      <c r="C29" s="39" t="s">
        <v>1</v>
      </c>
      <c r="D29" s="40">
        <v>1770</v>
      </c>
      <c r="E29" s="41">
        <v>0</v>
      </c>
      <c r="F29" s="42">
        <f t="shared" ref="F29" si="9">ROUND(D29*E29,2)</f>
        <v>0</v>
      </c>
    </row>
    <row r="30" spans="1:6" s="43" customFormat="1" ht="15.75" thickBot="1" x14ac:dyDescent="0.3">
      <c r="A30" s="37"/>
      <c r="B30" s="38"/>
      <c r="C30" s="39"/>
      <c r="D30" s="40"/>
      <c r="E30" s="45"/>
      <c r="F30" s="46"/>
    </row>
    <row r="31" spans="1:6" s="55" customFormat="1" ht="15.75" thickBot="1" x14ac:dyDescent="0.3">
      <c r="A31" s="49" t="s">
        <v>33</v>
      </c>
      <c r="B31" s="50" t="str">
        <f>"Skupaj "&amp;"("&amp;Rekapitulacija!B8&amp;")"</f>
        <v>Skupaj (Zemeljska dela)</v>
      </c>
      <c r="C31" s="51"/>
      <c r="D31" s="52"/>
      <c r="E31" s="53"/>
      <c r="F31" s="54">
        <f>SUM(F5:F30)</f>
        <v>0</v>
      </c>
    </row>
  </sheetData>
  <sheetProtection algorithmName="SHA-512" hashValue="RIgWdhx62CUE+ysGRwWJGKyoC4H++97ErPVJB4rNWtxpXRTspnYaH8JRk4UJcE46BRaUksdnpsYLsRA7NRAarQ==" saltValue="ksA0SaoWlQZhU+Wh32bIDw==" spinCount="100000" sheet="1" objects="1" scenarios="1"/>
  <mergeCells count="1">
    <mergeCell ref="A1:F1"/>
  </mergeCells>
  <pageMargins left="0.70866141732283472" right="0.70866141732283472" top="0.74803149606299213" bottom="0.74803149606299213" header="0.31496062992125984" footer="0.31496062992125984"/>
  <pageSetup paperSize="9" scale="78"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AP51"/>
  <sheetViews>
    <sheetView view="pageBreakPreview" topLeftCell="A25" zoomScale="85" zoomScaleNormal="100" zoomScaleSheetLayoutView="85" workbookViewId="0">
      <selection activeCell="C23" sqref="C23"/>
    </sheetView>
  </sheetViews>
  <sheetFormatPr defaultColWidth="11.5703125" defaultRowHeight="15" x14ac:dyDescent="0.25"/>
  <cols>
    <col min="1" max="1" width="6.7109375" style="44" customWidth="1"/>
    <col min="2" max="2" width="50.7109375" style="44" customWidth="1"/>
    <col min="3" max="3" width="8.7109375" style="44" customWidth="1"/>
    <col min="4" max="4" width="15.7109375" style="56" customWidth="1"/>
    <col min="5" max="6" width="15.7109375" style="44" customWidth="1"/>
    <col min="7" max="7" width="8.28515625" style="43" customWidth="1"/>
    <col min="8" max="9" width="5.5703125" style="43" customWidth="1"/>
    <col min="10" max="10" width="5.7109375" style="43" customWidth="1"/>
    <col min="11" max="11" width="5.140625" style="43" customWidth="1"/>
    <col min="12" max="12" width="5" style="43" customWidth="1"/>
    <col min="13" max="13" width="4.5703125" style="43" customWidth="1"/>
    <col min="14" max="15" width="4.140625" style="43" customWidth="1"/>
    <col min="16" max="16" width="3.28515625" style="43" customWidth="1"/>
    <col min="17" max="17" width="3.42578125" style="43" customWidth="1"/>
    <col min="18" max="18" width="4" style="43" customWidth="1"/>
    <col min="19" max="19" width="2.7109375" style="43" customWidth="1"/>
    <col min="20" max="20" width="3.140625" style="43" customWidth="1"/>
    <col min="21" max="21" width="3.5703125" style="43" customWidth="1"/>
    <col min="22" max="22" width="4.140625" style="43" customWidth="1"/>
    <col min="23" max="23" width="2.85546875" style="43" customWidth="1"/>
    <col min="24" max="42" width="11.5703125" style="43"/>
    <col min="43" max="16384" width="11.5703125" style="44"/>
  </cols>
  <sheetData>
    <row r="1" spans="1:42" s="3" customFormat="1" ht="39.950000000000003" customHeight="1" x14ac:dyDescent="0.25">
      <c r="A1" s="112" t="str">
        <f>Rekapitulacija!A1</f>
        <v>Ureditev starega vaškega jedra ob cerkvi sv. Florijana</v>
      </c>
      <c r="B1" s="113"/>
      <c r="C1" s="113"/>
      <c r="D1" s="113"/>
      <c r="E1" s="113"/>
      <c r="F1" s="114"/>
    </row>
    <row r="2" spans="1:42" s="3" customFormat="1" x14ac:dyDescent="0.25">
      <c r="A2" s="4"/>
      <c r="B2" s="5"/>
      <c r="C2" s="6"/>
      <c r="D2" s="20"/>
    </row>
    <row r="3" spans="1:42" s="3" customFormat="1" ht="45" x14ac:dyDescent="0.25">
      <c r="A3" s="24" t="s">
        <v>6</v>
      </c>
      <c r="B3" s="25" t="s">
        <v>5</v>
      </c>
      <c r="C3" s="26" t="s">
        <v>9</v>
      </c>
      <c r="D3" s="26" t="s">
        <v>19</v>
      </c>
      <c r="E3" s="26" t="s">
        <v>10</v>
      </c>
      <c r="F3" s="26" t="s">
        <v>8</v>
      </c>
    </row>
    <row r="4" spans="1:42" s="3" customFormat="1" x14ac:dyDescent="0.25">
      <c r="A4" s="27"/>
      <c r="B4" s="27"/>
      <c r="C4" s="27"/>
      <c r="D4" s="28"/>
      <c r="E4" s="27"/>
      <c r="F4" s="27"/>
    </row>
    <row r="5" spans="1:42" s="34" customFormat="1" x14ac:dyDescent="0.25">
      <c r="A5" s="29" t="s">
        <v>34</v>
      </c>
      <c r="B5" s="30" t="str">
        <f>Rekapitulacija!B9</f>
        <v>Zgornji ustroj</v>
      </c>
      <c r="C5" s="31"/>
      <c r="D5" s="32"/>
      <c r="E5" s="33"/>
      <c r="F5" s="32"/>
    </row>
    <row r="6" spans="1:42" s="34" customFormat="1" x14ac:dyDescent="0.25">
      <c r="A6" s="35"/>
      <c r="B6" s="36"/>
      <c r="C6" s="31"/>
      <c r="D6" s="32"/>
      <c r="E6" s="33"/>
      <c r="F6" s="32"/>
    </row>
    <row r="7" spans="1:42" ht="60" x14ac:dyDescent="0.25">
      <c r="A7" s="37" t="s">
        <v>97</v>
      </c>
      <c r="B7" s="38" t="s">
        <v>94</v>
      </c>
      <c r="C7" s="39" t="s">
        <v>3</v>
      </c>
      <c r="D7" s="40">
        <v>495</v>
      </c>
      <c r="E7" s="41">
        <v>0</v>
      </c>
      <c r="F7" s="42">
        <f>ROUND(D7*E7,2)</f>
        <v>0</v>
      </c>
    </row>
    <row r="8" spans="1:42" x14ac:dyDescent="0.25">
      <c r="A8" s="37"/>
      <c r="B8" s="38"/>
      <c r="C8" s="39"/>
      <c r="D8" s="40"/>
      <c r="E8" s="45"/>
      <c r="F8" s="46"/>
    </row>
    <row r="9" spans="1:42" ht="45" x14ac:dyDescent="0.25">
      <c r="A9" s="37" t="s">
        <v>98</v>
      </c>
      <c r="B9" s="38" t="s">
        <v>95</v>
      </c>
      <c r="C9" s="39" t="s">
        <v>3</v>
      </c>
      <c r="D9" s="40">
        <v>245</v>
      </c>
      <c r="E9" s="41">
        <v>0</v>
      </c>
      <c r="F9" s="42">
        <f>ROUND(D9*E9,2)</f>
        <v>0</v>
      </c>
    </row>
    <row r="10" spans="1:42" x14ac:dyDescent="0.25">
      <c r="A10" s="37"/>
      <c r="B10" s="38"/>
      <c r="C10" s="39"/>
      <c r="D10" s="40"/>
      <c r="E10" s="45"/>
      <c r="F10" s="46"/>
    </row>
    <row r="11" spans="1:42" s="34" customFormat="1" ht="45" x14ac:dyDescent="0.25">
      <c r="A11" s="37" t="s">
        <v>99</v>
      </c>
      <c r="B11" s="38" t="s">
        <v>359</v>
      </c>
      <c r="C11" s="39" t="s">
        <v>3</v>
      </c>
      <c r="D11" s="40">
        <v>24</v>
      </c>
      <c r="E11" s="41">
        <v>0</v>
      </c>
      <c r="F11" s="42">
        <f>ROUND(D11*E11,2)</f>
        <v>0</v>
      </c>
    </row>
    <row r="12" spans="1:42" x14ac:dyDescent="0.25">
      <c r="A12" s="37"/>
      <c r="B12" s="38"/>
      <c r="C12" s="39"/>
      <c r="D12" s="40"/>
      <c r="E12" s="45"/>
      <c r="F12" s="46"/>
    </row>
    <row r="13" spans="1:42" ht="45" x14ac:dyDescent="0.25">
      <c r="A13" s="37" t="s">
        <v>100</v>
      </c>
      <c r="B13" s="38" t="s">
        <v>230</v>
      </c>
      <c r="C13" s="39" t="s">
        <v>2</v>
      </c>
      <c r="D13" s="40">
        <v>411</v>
      </c>
      <c r="E13" s="41">
        <v>0</v>
      </c>
      <c r="F13" s="42">
        <f t="shared" ref="F13" si="0">ROUND(D13*E13,2)</f>
        <v>0</v>
      </c>
    </row>
    <row r="14" spans="1:42" x14ac:dyDescent="0.25">
      <c r="A14" s="37"/>
      <c r="B14" s="38"/>
      <c r="C14" s="39"/>
      <c r="D14" s="40"/>
      <c r="E14" s="45"/>
      <c r="F14" s="46"/>
    </row>
    <row r="15" spans="1:42" s="48" customFormat="1" ht="45" x14ac:dyDescent="0.25">
      <c r="A15" s="37" t="s">
        <v>101</v>
      </c>
      <c r="B15" s="38" t="s">
        <v>231</v>
      </c>
      <c r="C15" s="39" t="s">
        <v>1</v>
      </c>
      <c r="D15" s="40">
        <v>7</v>
      </c>
      <c r="E15" s="41">
        <v>0</v>
      </c>
      <c r="F15" s="42">
        <f t="shared" ref="F15" si="1">ROUND(D15*E15,2)</f>
        <v>0</v>
      </c>
      <c r="G15" s="47"/>
      <c r="H15" s="47"/>
      <c r="I15" s="47"/>
      <c r="J15" s="47"/>
      <c r="K15" s="47"/>
      <c r="L15" s="47"/>
      <c r="M15" s="47"/>
      <c r="N15" s="47"/>
      <c r="O15" s="47"/>
      <c r="P15" s="47"/>
      <c r="Q15" s="47"/>
      <c r="R15" s="47"/>
      <c r="S15" s="47"/>
      <c r="T15" s="47"/>
      <c r="U15" s="47"/>
      <c r="V15" s="47"/>
      <c r="W15" s="47"/>
      <c r="X15" s="47"/>
      <c r="Y15" s="47"/>
      <c r="Z15" s="47"/>
      <c r="AA15" s="47"/>
      <c r="AB15" s="47"/>
      <c r="AC15" s="47"/>
      <c r="AD15" s="47"/>
      <c r="AE15" s="47"/>
      <c r="AF15" s="47"/>
      <c r="AG15" s="47"/>
      <c r="AH15" s="47"/>
      <c r="AI15" s="47"/>
      <c r="AJ15" s="47"/>
      <c r="AK15" s="47"/>
      <c r="AL15" s="47"/>
      <c r="AM15" s="47"/>
      <c r="AN15" s="47"/>
      <c r="AO15" s="47"/>
      <c r="AP15" s="47"/>
    </row>
    <row r="16" spans="1:42" x14ac:dyDescent="0.25">
      <c r="A16" s="37"/>
      <c r="B16" s="38"/>
      <c r="C16" s="39"/>
      <c r="D16" s="40"/>
      <c r="E16" s="45"/>
      <c r="F16" s="46"/>
    </row>
    <row r="17" spans="1:6" s="43" customFormat="1" ht="45" x14ac:dyDescent="0.25">
      <c r="A17" s="37" t="s">
        <v>102</v>
      </c>
      <c r="B17" s="38" t="s">
        <v>96</v>
      </c>
      <c r="C17" s="39" t="s">
        <v>2</v>
      </c>
      <c r="D17" s="40">
        <v>168</v>
      </c>
      <c r="E17" s="41">
        <v>0</v>
      </c>
      <c r="F17" s="42">
        <f t="shared" ref="F17" si="2">ROUND(D17*E17,2)</f>
        <v>0</v>
      </c>
    </row>
    <row r="18" spans="1:6" s="43" customFormat="1" x14ac:dyDescent="0.25">
      <c r="A18" s="37"/>
      <c r="B18" s="38"/>
      <c r="C18" s="39"/>
      <c r="D18" s="40"/>
      <c r="E18" s="45"/>
      <c r="F18" s="46"/>
    </row>
    <row r="19" spans="1:6" s="34" customFormat="1" ht="45" x14ac:dyDescent="0.25">
      <c r="A19" s="37" t="s">
        <v>103</v>
      </c>
      <c r="B19" s="38" t="s">
        <v>96</v>
      </c>
      <c r="C19" s="39" t="s">
        <v>1</v>
      </c>
      <c r="D19" s="40">
        <v>95</v>
      </c>
      <c r="E19" s="41">
        <v>0</v>
      </c>
      <c r="F19" s="42">
        <f t="shared" ref="F19" si="3">ROUND(D19*E19,2)</f>
        <v>0</v>
      </c>
    </row>
    <row r="20" spans="1:6" s="43" customFormat="1" x14ac:dyDescent="0.25">
      <c r="A20" s="37"/>
      <c r="B20" s="38"/>
      <c r="C20" s="39"/>
      <c r="D20" s="40"/>
      <c r="E20" s="45"/>
      <c r="F20" s="46"/>
    </row>
    <row r="21" spans="1:6" s="43" customFormat="1" ht="30" x14ac:dyDescent="0.25">
      <c r="A21" s="37" t="s">
        <v>104</v>
      </c>
      <c r="B21" s="38" t="s">
        <v>232</v>
      </c>
      <c r="C21" s="39" t="s">
        <v>43</v>
      </c>
      <c r="D21" s="40">
        <v>3</v>
      </c>
      <c r="E21" s="41">
        <v>0</v>
      </c>
      <c r="F21" s="42">
        <f t="shared" ref="F21" si="4">ROUND(D21*E21,2)</f>
        <v>0</v>
      </c>
    </row>
    <row r="22" spans="1:6" s="43" customFormat="1" x14ac:dyDescent="0.25">
      <c r="A22" s="37"/>
      <c r="B22" s="38"/>
      <c r="C22" s="39"/>
      <c r="D22" s="40"/>
      <c r="E22" s="45"/>
      <c r="F22" s="46"/>
    </row>
    <row r="23" spans="1:6" s="43" customFormat="1" ht="30" x14ac:dyDescent="0.25">
      <c r="A23" s="37" t="s">
        <v>105</v>
      </c>
      <c r="B23" s="38" t="s">
        <v>233</v>
      </c>
      <c r="C23" s="39"/>
      <c r="D23" s="40"/>
      <c r="E23" s="45"/>
      <c r="F23" s="46"/>
    </row>
    <row r="24" spans="1:6" s="43" customFormat="1" x14ac:dyDescent="0.25">
      <c r="A24" s="37"/>
      <c r="B24" s="38" t="s">
        <v>234</v>
      </c>
      <c r="C24" s="39" t="s">
        <v>1</v>
      </c>
      <c r="D24" s="40">
        <v>1007</v>
      </c>
      <c r="E24" s="41">
        <v>0</v>
      </c>
      <c r="F24" s="42">
        <f t="shared" ref="F24" si="5">ROUND(D24*E24,2)</f>
        <v>0</v>
      </c>
    </row>
    <row r="25" spans="1:6" s="43" customFormat="1" x14ac:dyDescent="0.25">
      <c r="A25" s="37"/>
      <c r="B25" s="38"/>
      <c r="C25" s="39"/>
      <c r="D25" s="40"/>
      <c r="E25" s="45"/>
      <c r="F25" s="46"/>
    </row>
    <row r="26" spans="1:6" s="43" customFormat="1" ht="30" x14ac:dyDescent="0.25">
      <c r="A26" s="37" t="s">
        <v>106</v>
      </c>
      <c r="B26" s="38" t="s">
        <v>235</v>
      </c>
      <c r="C26" s="39"/>
      <c r="D26" s="40"/>
      <c r="E26" s="45"/>
      <c r="F26" s="46"/>
    </row>
    <row r="27" spans="1:6" s="43" customFormat="1" x14ac:dyDescent="0.25">
      <c r="A27" s="37"/>
      <c r="B27" s="38" t="s">
        <v>236</v>
      </c>
      <c r="C27" s="39" t="s">
        <v>1</v>
      </c>
      <c r="D27" s="40">
        <v>1284</v>
      </c>
      <c r="E27" s="41">
        <v>0</v>
      </c>
      <c r="F27" s="42">
        <f t="shared" ref="F27" si="6">ROUND(D27*E27,2)</f>
        <v>0</v>
      </c>
    </row>
    <row r="28" spans="1:6" s="43" customFormat="1" x14ac:dyDescent="0.25">
      <c r="A28" s="37"/>
      <c r="B28" s="38"/>
      <c r="C28" s="39"/>
      <c r="D28" s="40"/>
      <c r="E28" s="45"/>
      <c r="F28" s="46"/>
    </row>
    <row r="29" spans="1:6" s="43" customFormat="1" ht="45" x14ac:dyDescent="0.25">
      <c r="A29" s="37" t="s">
        <v>107</v>
      </c>
      <c r="B29" s="38" t="s">
        <v>238</v>
      </c>
      <c r="C29" s="39" t="s">
        <v>1</v>
      </c>
      <c r="D29" s="40">
        <v>13</v>
      </c>
      <c r="E29" s="41">
        <v>0</v>
      </c>
      <c r="F29" s="42">
        <f t="shared" ref="F29" si="7">ROUND(D29*E29,2)</f>
        <v>0</v>
      </c>
    </row>
    <row r="30" spans="1:6" s="43" customFormat="1" x14ac:dyDescent="0.25">
      <c r="A30" s="37"/>
      <c r="B30" s="38"/>
      <c r="C30" s="39"/>
      <c r="D30" s="40"/>
      <c r="E30" s="45"/>
      <c r="F30" s="46"/>
    </row>
    <row r="31" spans="1:6" s="43" customFormat="1" ht="150" x14ac:dyDescent="0.25">
      <c r="A31" s="37" t="s">
        <v>108</v>
      </c>
      <c r="B31" s="38" t="s">
        <v>237</v>
      </c>
      <c r="C31" s="39" t="s">
        <v>20</v>
      </c>
      <c r="D31" s="40">
        <v>90</v>
      </c>
      <c r="E31" s="41">
        <v>0</v>
      </c>
      <c r="F31" s="42">
        <f t="shared" ref="F31" si="8">ROUND(D31*E31,2)</f>
        <v>0</v>
      </c>
    </row>
    <row r="32" spans="1:6" s="43" customFormat="1" x14ac:dyDescent="0.25">
      <c r="A32" s="37"/>
      <c r="B32" s="38"/>
      <c r="C32" s="39"/>
      <c r="D32" s="40"/>
      <c r="E32" s="45"/>
      <c r="F32" s="46"/>
    </row>
    <row r="33" spans="1:6" s="43" customFormat="1" ht="90" x14ac:dyDescent="0.25">
      <c r="A33" s="37" t="s">
        <v>109</v>
      </c>
      <c r="B33" s="38" t="s">
        <v>239</v>
      </c>
      <c r="C33" s="39" t="s">
        <v>43</v>
      </c>
      <c r="D33" s="40">
        <v>2</v>
      </c>
      <c r="E33" s="41">
        <v>0</v>
      </c>
      <c r="F33" s="42">
        <f t="shared" ref="F33:F47" si="9">ROUND(D33*E33,2)</f>
        <v>0</v>
      </c>
    </row>
    <row r="34" spans="1:6" s="43" customFormat="1" x14ac:dyDescent="0.25">
      <c r="A34" s="37"/>
      <c r="B34" s="38"/>
      <c r="C34" s="39"/>
      <c r="D34" s="40"/>
      <c r="E34" s="45"/>
      <c r="F34" s="46"/>
    </row>
    <row r="35" spans="1:6" s="43" customFormat="1" ht="90" x14ac:dyDescent="0.25">
      <c r="A35" s="37" t="s">
        <v>110</v>
      </c>
      <c r="B35" s="38" t="s">
        <v>240</v>
      </c>
      <c r="C35" s="39" t="s">
        <v>20</v>
      </c>
      <c r="D35" s="40">
        <v>58</v>
      </c>
      <c r="E35" s="41">
        <v>0</v>
      </c>
      <c r="F35" s="42">
        <f t="shared" si="9"/>
        <v>0</v>
      </c>
    </row>
    <row r="36" spans="1:6" s="43" customFormat="1" x14ac:dyDescent="0.25">
      <c r="A36" s="37"/>
      <c r="B36" s="38"/>
      <c r="C36" s="39"/>
      <c r="D36" s="40"/>
      <c r="E36" s="45"/>
      <c r="F36" s="46"/>
    </row>
    <row r="37" spans="1:6" s="43" customFormat="1" ht="30" x14ac:dyDescent="0.25">
      <c r="A37" s="37" t="s">
        <v>111</v>
      </c>
      <c r="B37" s="38" t="s">
        <v>241</v>
      </c>
      <c r="C37" s="39" t="s">
        <v>1</v>
      </c>
      <c r="D37" s="40">
        <v>50</v>
      </c>
      <c r="E37" s="41">
        <v>0</v>
      </c>
      <c r="F37" s="42">
        <f t="shared" si="9"/>
        <v>0</v>
      </c>
    </row>
    <row r="38" spans="1:6" s="43" customFormat="1" x14ac:dyDescent="0.25">
      <c r="A38" s="37"/>
      <c r="B38" s="38"/>
      <c r="C38" s="39"/>
      <c r="D38" s="40"/>
      <c r="E38" s="45"/>
      <c r="F38" s="46"/>
    </row>
    <row r="39" spans="1:6" s="43" customFormat="1" ht="45" x14ac:dyDescent="0.25">
      <c r="A39" s="37" t="s">
        <v>112</v>
      </c>
      <c r="B39" s="38" t="s">
        <v>242</v>
      </c>
      <c r="C39" s="39" t="s">
        <v>1</v>
      </c>
      <c r="D39" s="40">
        <v>30</v>
      </c>
      <c r="E39" s="41">
        <v>0</v>
      </c>
      <c r="F39" s="42">
        <f t="shared" si="9"/>
        <v>0</v>
      </c>
    </row>
    <row r="40" spans="1:6" s="43" customFormat="1" x14ac:dyDescent="0.25">
      <c r="A40" s="37"/>
      <c r="B40" s="38"/>
      <c r="C40" s="39"/>
      <c r="D40" s="40"/>
      <c r="E40" s="45"/>
      <c r="F40" s="46"/>
    </row>
    <row r="41" spans="1:6" s="43" customFormat="1" ht="45" x14ac:dyDescent="0.25">
      <c r="A41" s="37" t="s">
        <v>113</v>
      </c>
      <c r="B41" s="38" t="s">
        <v>243</v>
      </c>
      <c r="C41" s="39" t="s">
        <v>3</v>
      </c>
      <c r="D41" s="40">
        <v>13</v>
      </c>
      <c r="E41" s="41">
        <v>0</v>
      </c>
      <c r="F41" s="42">
        <f t="shared" si="9"/>
        <v>0</v>
      </c>
    </row>
    <row r="42" spans="1:6" s="43" customFormat="1" x14ac:dyDescent="0.25">
      <c r="A42" s="37"/>
      <c r="B42" s="38"/>
      <c r="C42" s="39"/>
      <c r="D42" s="40"/>
      <c r="E42" s="45"/>
      <c r="F42" s="46"/>
    </row>
    <row r="43" spans="1:6" s="43" customFormat="1" ht="30" x14ac:dyDescent="0.25">
      <c r="A43" s="37" t="s">
        <v>114</v>
      </c>
      <c r="B43" s="38" t="s">
        <v>244</v>
      </c>
      <c r="C43" s="39" t="s">
        <v>3</v>
      </c>
      <c r="D43" s="40">
        <v>5</v>
      </c>
      <c r="E43" s="41">
        <v>0</v>
      </c>
      <c r="F43" s="42">
        <f t="shared" si="9"/>
        <v>0</v>
      </c>
    </row>
    <row r="44" spans="1:6" s="43" customFormat="1" x14ac:dyDescent="0.25">
      <c r="A44" s="37"/>
      <c r="B44" s="38"/>
      <c r="C44" s="39"/>
      <c r="D44" s="40"/>
      <c r="E44" s="45"/>
      <c r="F44" s="46"/>
    </row>
    <row r="45" spans="1:6" s="43" customFormat="1" ht="45" x14ac:dyDescent="0.25">
      <c r="A45" s="37" t="s">
        <v>115</v>
      </c>
      <c r="B45" s="38" t="s">
        <v>245</v>
      </c>
      <c r="C45" s="39" t="s">
        <v>3</v>
      </c>
      <c r="D45" s="40">
        <v>26</v>
      </c>
      <c r="E45" s="41">
        <v>0</v>
      </c>
      <c r="F45" s="42">
        <f t="shared" si="9"/>
        <v>0</v>
      </c>
    </row>
    <row r="46" spans="1:6" s="43" customFormat="1" x14ac:dyDescent="0.25">
      <c r="A46" s="37"/>
      <c r="B46" s="38"/>
      <c r="C46" s="39"/>
      <c r="D46" s="40"/>
      <c r="E46" s="45"/>
      <c r="F46" s="46"/>
    </row>
    <row r="47" spans="1:6" s="43" customFormat="1" ht="58.15" customHeight="1" x14ac:dyDescent="0.25">
      <c r="A47" s="37" t="s">
        <v>116</v>
      </c>
      <c r="B47" s="38" t="s">
        <v>246</v>
      </c>
      <c r="C47" s="39" t="s">
        <v>1</v>
      </c>
      <c r="D47" s="40">
        <v>235</v>
      </c>
      <c r="E47" s="41">
        <v>0</v>
      </c>
      <c r="F47" s="42">
        <f t="shared" si="9"/>
        <v>0</v>
      </c>
    </row>
    <row r="48" spans="1:6" s="43" customFormat="1" x14ac:dyDescent="0.25">
      <c r="A48" s="37"/>
      <c r="B48" s="38"/>
      <c r="C48" s="39"/>
      <c r="D48" s="40"/>
      <c r="E48" s="45"/>
      <c r="F48" s="46"/>
    </row>
    <row r="49" spans="1:6" s="43" customFormat="1" ht="60" x14ac:dyDescent="0.25">
      <c r="A49" s="37" t="s">
        <v>117</v>
      </c>
      <c r="B49" s="38" t="s">
        <v>355</v>
      </c>
      <c r="C49" s="39" t="s">
        <v>72</v>
      </c>
      <c r="D49" s="40">
        <v>3</v>
      </c>
      <c r="E49" s="107">
        <f>SUM(F5:F47)</f>
        <v>0</v>
      </c>
      <c r="F49" s="42">
        <f>ROUND(D49%*E49,2)</f>
        <v>0</v>
      </c>
    </row>
    <row r="50" spans="1:6" s="43" customFormat="1" ht="15.75" thickBot="1" x14ac:dyDescent="0.3">
      <c r="A50" s="37"/>
      <c r="B50" s="38"/>
      <c r="C50" s="39"/>
      <c r="D50" s="40"/>
      <c r="E50" s="45"/>
      <c r="F50" s="46"/>
    </row>
    <row r="51" spans="1:6" s="55" customFormat="1" ht="15.75" thickBot="1" x14ac:dyDescent="0.3">
      <c r="A51" s="49" t="s">
        <v>34</v>
      </c>
      <c r="B51" s="50" t="str">
        <f>"Skupaj "&amp;"("&amp;Rekapitulacija!B9&amp;")"</f>
        <v>Skupaj (Zgornji ustroj)</v>
      </c>
      <c r="C51" s="51"/>
      <c r="D51" s="52"/>
      <c r="E51" s="53"/>
      <c r="F51" s="54">
        <f>SUM(F5:F50)</f>
        <v>0</v>
      </c>
    </row>
  </sheetData>
  <sheetProtection algorithmName="SHA-512" hashValue="w/Z9aE7Olfg/wbiSJtyPg6O5Sk+7OTQ6/uwazmDXq3QwDyNxSiHm1ll7Xu7zfggUCGw07fz1lkgz/5qgPXMahA==" saltValue="CY0nmqX+fQ4vS9tZAcJO4g==" spinCount="100000" sheet="1" objects="1" scenarios="1"/>
  <mergeCells count="1">
    <mergeCell ref="A1:F1"/>
  </mergeCells>
  <pageMargins left="0.70866141732283472" right="0.70866141732283472" top="0.74803149606299213" bottom="0.74803149606299213" header="0.31496062992125984" footer="0.31496062992125984"/>
  <pageSetup paperSize="9" scale="78"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AP19"/>
  <sheetViews>
    <sheetView view="pageBreakPreview" zoomScale="85" zoomScaleNormal="100" zoomScaleSheetLayoutView="85" workbookViewId="0">
      <selection activeCell="F12" sqref="F12"/>
    </sheetView>
  </sheetViews>
  <sheetFormatPr defaultColWidth="11.5703125" defaultRowHeight="15" x14ac:dyDescent="0.25"/>
  <cols>
    <col min="1" max="1" width="6.7109375" style="44" customWidth="1"/>
    <col min="2" max="2" width="50.7109375" style="44" customWidth="1"/>
    <col min="3" max="3" width="8.7109375" style="44" customWidth="1"/>
    <col min="4" max="4" width="15.7109375" style="56" customWidth="1"/>
    <col min="5" max="6" width="15.7109375" style="44" customWidth="1"/>
    <col min="7" max="7" width="8.28515625" style="43" customWidth="1"/>
    <col min="8" max="9" width="5.5703125" style="43" customWidth="1"/>
    <col min="10" max="10" width="5.7109375" style="43" customWidth="1"/>
    <col min="11" max="11" width="5.140625" style="43" customWidth="1"/>
    <col min="12" max="12" width="5" style="43" customWidth="1"/>
    <col min="13" max="13" width="4.5703125" style="43" customWidth="1"/>
    <col min="14" max="15" width="4.140625" style="43" customWidth="1"/>
    <col min="16" max="16" width="3.28515625" style="43" customWidth="1"/>
    <col min="17" max="17" width="3.42578125" style="43" customWidth="1"/>
    <col min="18" max="18" width="4" style="43" customWidth="1"/>
    <col min="19" max="19" width="2.7109375" style="43" customWidth="1"/>
    <col min="20" max="20" width="3.140625" style="43" customWidth="1"/>
    <col min="21" max="21" width="3.5703125" style="43" customWidth="1"/>
    <col min="22" max="22" width="4.140625" style="43" customWidth="1"/>
    <col min="23" max="23" width="2.85546875" style="43" customWidth="1"/>
    <col min="24" max="42" width="11.5703125" style="43"/>
    <col min="43" max="16384" width="11.5703125" style="44"/>
  </cols>
  <sheetData>
    <row r="1" spans="1:42" s="3" customFormat="1" ht="39.950000000000003" customHeight="1" x14ac:dyDescent="0.25">
      <c r="A1" s="112" t="str">
        <f>Rekapitulacija!A1</f>
        <v>Ureditev starega vaškega jedra ob cerkvi sv. Florijana</v>
      </c>
      <c r="B1" s="113"/>
      <c r="C1" s="113"/>
      <c r="D1" s="113"/>
      <c r="E1" s="113"/>
      <c r="F1" s="114"/>
    </row>
    <row r="2" spans="1:42" s="3" customFormat="1" x14ac:dyDescent="0.25">
      <c r="A2" s="4"/>
      <c r="B2" s="5"/>
      <c r="C2" s="6"/>
      <c r="D2" s="20"/>
    </row>
    <row r="3" spans="1:42" s="3" customFormat="1" ht="45" x14ac:dyDescent="0.25">
      <c r="A3" s="24" t="s">
        <v>6</v>
      </c>
      <c r="B3" s="25" t="s">
        <v>5</v>
      </c>
      <c r="C3" s="26" t="s">
        <v>9</v>
      </c>
      <c r="D3" s="26" t="s">
        <v>19</v>
      </c>
      <c r="E3" s="26" t="s">
        <v>10</v>
      </c>
      <c r="F3" s="26" t="s">
        <v>8</v>
      </c>
    </row>
    <row r="4" spans="1:42" s="3" customFormat="1" x14ac:dyDescent="0.25">
      <c r="A4" s="27"/>
      <c r="B4" s="27"/>
      <c r="C4" s="27"/>
      <c r="D4" s="28"/>
      <c r="E4" s="27"/>
      <c r="F4" s="27"/>
    </row>
    <row r="5" spans="1:42" s="34" customFormat="1" x14ac:dyDescent="0.25">
      <c r="A5" s="29" t="s">
        <v>35</v>
      </c>
      <c r="B5" s="30" t="str">
        <f>Rekapitulacija!B10</f>
        <v>Prometna signalizacija</v>
      </c>
      <c r="C5" s="31"/>
      <c r="D5" s="32"/>
      <c r="E5" s="33"/>
      <c r="F5" s="32"/>
    </row>
    <row r="6" spans="1:42" s="34" customFormat="1" x14ac:dyDescent="0.25">
      <c r="A6" s="35"/>
      <c r="B6" s="36"/>
      <c r="C6" s="31"/>
      <c r="D6" s="32"/>
      <c r="E6" s="33"/>
      <c r="F6" s="32"/>
    </row>
    <row r="7" spans="1:42" ht="30" x14ac:dyDescent="0.25">
      <c r="A7" s="37" t="s">
        <v>119</v>
      </c>
      <c r="B7" s="38" t="s">
        <v>118</v>
      </c>
      <c r="C7" s="57" t="s">
        <v>11</v>
      </c>
      <c r="D7" s="40">
        <v>1</v>
      </c>
      <c r="E7" s="41">
        <v>0</v>
      </c>
      <c r="F7" s="42">
        <f>ROUND(D7*E7,2)</f>
        <v>0</v>
      </c>
    </row>
    <row r="8" spans="1:42" x14ac:dyDescent="0.25">
      <c r="A8" s="37"/>
      <c r="B8" s="38"/>
      <c r="C8" s="39"/>
      <c r="D8" s="40"/>
      <c r="E8" s="45"/>
      <c r="F8" s="46"/>
    </row>
    <row r="9" spans="1:42" ht="30" x14ac:dyDescent="0.25">
      <c r="A9" s="37" t="s">
        <v>120</v>
      </c>
      <c r="B9" s="38" t="s">
        <v>247</v>
      </c>
      <c r="C9" s="39" t="s">
        <v>43</v>
      </c>
      <c r="D9" s="40">
        <v>8</v>
      </c>
      <c r="E9" s="41">
        <v>0</v>
      </c>
      <c r="F9" s="42">
        <f>ROUND(D9*E9,2)</f>
        <v>0</v>
      </c>
    </row>
    <row r="10" spans="1:42" x14ac:dyDescent="0.25">
      <c r="A10" s="37"/>
      <c r="B10" s="38"/>
      <c r="C10" s="39"/>
      <c r="D10" s="40"/>
      <c r="E10" s="45"/>
      <c r="F10" s="46"/>
    </row>
    <row r="11" spans="1:42" s="34" customFormat="1" x14ac:dyDescent="0.25">
      <c r="A11" s="37" t="s">
        <v>121</v>
      </c>
      <c r="B11" s="38" t="s">
        <v>248</v>
      </c>
      <c r="C11" s="39" t="s">
        <v>43</v>
      </c>
      <c r="D11" s="40">
        <v>6</v>
      </c>
      <c r="E11" s="41">
        <v>0</v>
      </c>
      <c r="F11" s="42">
        <f>ROUND(D11*E11,2)</f>
        <v>0</v>
      </c>
    </row>
    <row r="12" spans="1:42" x14ac:dyDescent="0.25">
      <c r="A12" s="37"/>
      <c r="B12" s="38"/>
      <c r="C12" s="39"/>
      <c r="D12" s="40"/>
      <c r="E12" s="45"/>
      <c r="F12" s="46"/>
    </row>
    <row r="13" spans="1:42" ht="30" x14ac:dyDescent="0.25">
      <c r="A13" s="37" t="s">
        <v>122</v>
      </c>
      <c r="B13" s="38" t="s">
        <v>249</v>
      </c>
      <c r="C13" s="39"/>
      <c r="D13" s="40"/>
      <c r="E13" s="45"/>
      <c r="F13" s="46"/>
    </row>
    <row r="14" spans="1:42" s="48" customFormat="1" x14ac:dyDescent="0.25">
      <c r="A14" s="37"/>
      <c r="B14" s="38" t="s">
        <v>250</v>
      </c>
      <c r="C14" s="39" t="s">
        <v>43</v>
      </c>
      <c r="D14" s="40">
        <v>8</v>
      </c>
      <c r="E14" s="41">
        <v>0</v>
      </c>
      <c r="F14" s="42">
        <f t="shared" ref="F14" si="0">ROUND(D14*E14,2)</f>
        <v>0</v>
      </c>
      <c r="G14" s="47"/>
      <c r="H14" s="47"/>
      <c r="I14" s="47"/>
      <c r="J14" s="47"/>
      <c r="K14" s="47"/>
      <c r="L14" s="47"/>
      <c r="M14" s="47"/>
      <c r="N14" s="47"/>
      <c r="O14" s="47"/>
      <c r="P14" s="47"/>
      <c r="Q14" s="47"/>
      <c r="R14" s="47"/>
      <c r="S14" s="47"/>
      <c r="T14" s="47"/>
      <c r="U14" s="47"/>
      <c r="V14" s="47"/>
      <c r="W14" s="47"/>
      <c r="X14" s="47"/>
      <c r="Y14" s="47"/>
      <c r="Z14" s="47"/>
      <c r="AA14" s="47"/>
      <c r="AB14" s="47"/>
      <c r="AC14" s="47"/>
      <c r="AD14" s="47"/>
      <c r="AE14" s="47"/>
      <c r="AF14" s="47"/>
      <c r="AG14" s="47"/>
      <c r="AH14" s="47"/>
      <c r="AI14" s="47"/>
      <c r="AJ14" s="47"/>
      <c r="AK14" s="47"/>
      <c r="AL14" s="47"/>
      <c r="AM14" s="47"/>
      <c r="AN14" s="47"/>
      <c r="AO14" s="47"/>
      <c r="AP14" s="47"/>
    </row>
    <row r="15" spans="1:42" x14ac:dyDescent="0.25">
      <c r="A15" s="37"/>
      <c r="B15" s="38"/>
      <c r="C15" s="39"/>
      <c r="D15" s="40"/>
      <c r="E15" s="45"/>
      <c r="F15" s="46"/>
    </row>
    <row r="16" spans="1:42" s="43" customFormat="1" ht="30" x14ac:dyDescent="0.25">
      <c r="A16" s="37" t="s">
        <v>123</v>
      </c>
      <c r="B16" s="38" t="s">
        <v>251</v>
      </c>
      <c r="C16" s="39"/>
      <c r="D16" s="40"/>
      <c r="E16" s="45"/>
      <c r="F16" s="46"/>
    </row>
    <row r="17" spans="1:6" s="34" customFormat="1" x14ac:dyDescent="0.25">
      <c r="A17" s="37"/>
      <c r="B17" s="38" t="s">
        <v>252</v>
      </c>
      <c r="C17" s="39" t="s">
        <v>43</v>
      </c>
      <c r="D17" s="40">
        <v>2</v>
      </c>
      <c r="E17" s="41">
        <v>0</v>
      </c>
      <c r="F17" s="42">
        <f t="shared" ref="F17" si="1">ROUND(D17*E17,2)</f>
        <v>0</v>
      </c>
    </row>
    <row r="18" spans="1:6" s="43" customFormat="1" ht="15.75" thickBot="1" x14ac:dyDescent="0.3">
      <c r="A18" s="37"/>
      <c r="B18" s="38"/>
      <c r="C18" s="39"/>
      <c r="D18" s="40"/>
      <c r="E18" s="45"/>
      <c r="F18" s="46"/>
    </row>
    <row r="19" spans="1:6" s="55" customFormat="1" ht="15.75" thickBot="1" x14ac:dyDescent="0.3">
      <c r="A19" s="49" t="s">
        <v>35</v>
      </c>
      <c r="B19" s="50" t="str">
        <f>"Skupaj "&amp;"("&amp;Rekapitulacija!B10&amp;")"</f>
        <v>Skupaj (Prometna signalizacija)</v>
      </c>
      <c r="C19" s="51"/>
      <c r="D19" s="52"/>
      <c r="E19" s="53"/>
      <c r="F19" s="54">
        <f>SUM(F5:F18)</f>
        <v>0</v>
      </c>
    </row>
  </sheetData>
  <sheetProtection algorithmName="SHA-512" hashValue="veG1A6bZGYyeakp9/L1Cc3FXpTa2EzYwtgBRxz86gm3ZaznL7XfMdxKtwU1sIGY13L/FErrJkrCELd3Bioe43w==" saltValue="5PET+TTEMC/utJz9rGH3Yw==" spinCount="100000" sheet="1" objects="1" scenarios="1"/>
  <mergeCells count="1">
    <mergeCell ref="A1:F1"/>
  </mergeCells>
  <pageMargins left="0.70866141732283472" right="0.70866141732283472" top="0.74803149606299213" bottom="0.74803149606299213" header="0.31496062992125984" footer="0.31496062992125984"/>
  <pageSetup paperSize="9" scale="78"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AP35"/>
  <sheetViews>
    <sheetView view="pageBreakPreview" zoomScale="85" zoomScaleNormal="100" zoomScaleSheetLayoutView="85" workbookViewId="0">
      <selection activeCell="F12" sqref="F12"/>
    </sheetView>
  </sheetViews>
  <sheetFormatPr defaultColWidth="11.5703125" defaultRowHeight="15" x14ac:dyDescent="0.25"/>
  <cols>
    <col min="1" max="1" width="6.7109375" style="44" customWidth="1"/>
    <col min="2" max="2" width="50.7109375" style="44" customWidth="1"/>
    <col min="3" max="3" width="8.7109375" style="44" customWidth="1"/>
    <col min="4" max="4" width="15.7109375" style="56" customWidth="1"/>
    <col min="5" max="6" width="15.7109375" style="44" customWidth="1"/>
    <col min="7" max="7" width="8.28515625" style="43" customWidth="1"/>
    <col min="8" max="9" width="5.5703125" style="43" customWidth="1"/>
    <col min="10" max="10" width="5.7109375" style="43" customWidth="1"/>
    <col min="11" max="11" width="5.140625" style="43" customWidth="1"/>
    <col min="12" max="12" width="5" style="43" customWidth="1"/>
    <col min="13" max="13" width="4.5703125" style="43" customWidth="1"/>
    <col min="14" max="15" width="4.140625" style="43" customWidth="1"/>
    <col min="16" max="16" width="3.28515625" style="43" customWidth="1"/>
    <col min="17" max="17" width="3.42578125" style="43" customWidth="1"/>
    <col min="18" max="18" width="4" style="43" customWidth="1"/>
    <col min="19" max="19" width="2.7109375" style="43" customWidth="1"/>
    <col min="20" max="20" width="3.140625" style="43" customWidth="1"/>
    <col min="21" max="21" width="3.5703125" style="43" customWidth="1"/>
    <col min="22" max="22" width="4.140625" style="43" customWidth="1"/>
    <col min="23" max="23" width="2.85546875" style="43" customWidth="1"/>
    <col min="24" max="42" width="11.5703125" style="43"/>
    <col min="43" max="16384" width="11.5703125" style="44"/>
  </cols>
  <sheetData>
    <row r="1" spans="1:42" s="3" customFormat="1" ht="39.950000000000003" customHeight="1" x14ac:dyDescent="0.25">
      <c r="A1" s="112" t="str">
        <f>Rekapitulacija!A1</f>
        <v>Ureditev starega vaškega jedra ob cerkvi sv. Florijana</v>
      </c>
      <c r="B1" s="113"/>
      <c r="C1" s="113"/>
      <c r="D1" s="113"/>
      <c r="E1" s="113"/>
      <c r="F1" s="114"/>
    </row>
    <row r="2" spans="1:42" s="3" customFormat="1" x14ac:dyDescent="0.25">
      <c r="A2" s="4"/>
      <c r="B2" s="5"/>
      <c r="C2" s="6"/>
      <c r="D2" s="20"/>
    </row>
    <row r="3" spans="1:42" s="3" customFormat="1" ht="45" x14ac:dyDescent="0.25">
      <c r="A3" s="24" t="s">
        <v>6</v>
      </c>
      <c r="B3" s="25" t="s">
        <v>5</v>
      </c>
      <c r="C3" s="26" t="s">
        <v>9</v>
      </c>
      <c r="D3" s="26" t="s">
        <v>19</v>
      </c>
      <c r="E3" s="26" t="s">
        <v>10</v>
      </c>
      <c r="F3" s="26" t="s">
        <v>8</v>
      </c>
    </row>
    <row r="4" spans="1:42" s="3" customFormat="1" x14ac:dyDescent="0.25">
      <c r="A4" s="27"/>
      <c r="B4" s="27"/>
      <c r="C4" s="27"/>
      <c r="D4" s="28"/>
      <c r="E4" s="27"/>
      <c r="F4" s="27"/>
    </row>
    <row r="5" spans="1:42" s="34" customFormat="1" x14ac:dyDescent="0.25">
      <c r="A5" s="29" t="s">
        <v>36</v>
      </c>
      <c r="B5" s="30" t="str">
        <f>Rekapitulacija!B11</f>
        <v>Meteorna kanalizacija</v>
      </c>
      <c r="C5" s="31"/>
      <c r="D5" s="32"/>
      <c r="E5" s="33"/>
      <c r="F5" s="32"/>
    </row>
    <row r="6" spans="1:42" s="34" customFormat="1" x14ac:dyDescent="0.25">
      <c r="A6" s="35"/>
      <c r="B6" s="36"/>
      <c r="C6" s="31"/>
      <c r="D6" s="32"/>
      <c r="E6" s="33"/>
      <c r="F6" s="32"/>
    </row>
    <row r="7" spans="1:42" ht="30" x14ac:dyDescent="0.25">
      <c r="A7" s="37" t="s">
        <v>128</v>
      </c>
      <c r="B7" s="38" t="s">
        <v>253</v>
      </c>
      <c r="C7" s="39"/>
      <c r="D7" s="32"/>
      <c r="E7" s="33"/>
      <c r="F7" s="32"/>
    </row>
    <row r="8" spans="1:42" ht="30" x14ac:dyDescent="0.25">
      <c r="A8" s="37"/>
      <c r="B8" s="38" t="s">
        <v>254</v>
      </c>
      <c r="C8" s="39" t="s">
        <v>43</v>
      </c>
      <c r="D8" s="40">
        <v>4</v>
      </c>
      <c r="E8" s="41">
        <v>0</v>
      </c>
      <c r="F8" s="42">
        <f>ROUND(D8*E8,2)</f>
        <v>0</v>
      </c>
    </row>
    <row r="9" spans="1:42" s="34" customFormat="1" ht="30" x14ac:dyDescent="0.25">
      <c r="A9" s="37"/>
      <c r="B9" s="38" t="s">
        <v>124</v>
      </c>
      <c r="C9" s="39" t="s">
        <v>43</v>
      </c>
      <c r="D9" s="40">
        <v>2</v>
      </c>
      <c r="E9" s="41">
        <v>0</v>
      </c>
      <c r="F9" s="42">
        <f>ROUND(D9*E9,2)</f>
        <v>0</v>
      </c>
    </row>
    <row r="10" spans="1:42" ht="30" x14ac:dyDescent="0.25">
      <c r="A10" s="37"/>
      <c r="B10" s="38" t="s">
        <v>125</v>
      </c>
      <c r="C10" s="39" t="s">
        <v>43</v>
      </c>
      <c r="D10" s="40">
        <v>2</v>
      </c>
      <c r="E10" s="41">
        <v>0</v>
      </c>
      <c r="F10" s="42">
        <f t="shared" ref="F10" si="0">ROUND(D10*E10,2)</f>
        <v>0</v>
      </c>
    </row>
    <row r="11" spans="1:42" x14ac:dyDescent="0.25">
      <c r="A11" s="37"/>
      <c r="B11" s="38"/>
      <c r="C11" s="39"/>
      <c r="D11" s="40"/>
      <c r="E11" s="45"/>
      <c r="F11" s="46"/>
    </row>
    <row r="12" spans="1:42" s="48" customFormat="1" ht="60" x14ac:dyDescent="0.25">
      <c r="A12" s="37" t="s">
        <v>129</v>
      </c>
      <c r="B12" s="38" t="s">
        <v>255</v>
      </c>
      <c r="C12" s="39"/>
      <c r="D12" s="32"/>
      <c r="E12" s="33"/>
      <c r="F12" s="32"/>
      <c r="G12" s="47"/>
      <c r="H12" s="47"/>
      <c r="I12" s="47"/>
      <c r="J12" s="47"/>
      <c r="K12" s="47"/>
      <c r="L12" s="47"/>
      <c r="M12" s="47"/>
      <c r="N12" s="47"/>
      <c r="O12" s="47"/>
      <c r="P12" s="47"/>
      <c r="Q12" s="47"/>
      <c r="R12" s="47"/>
      <c r="S12" s="47"/>
      <c r="T12" s="47"/>
      <c r="U12" s="47"/>
      <c r="V12" s="47"/>
      <c r="W12" s="47"/>
      <c r="X12" s="47"/>
      <c r="Y12" s="47"/>
      <c r="Z12" s="47"/>
      <c r="AA12" s="47"/>
      <c r="AB12" s="47"/>
      <c r="AC12" s="47"/>
      <c r="AD12" s="47"/>
      <c r="AE12" s="47"/>
      <c r="AF12" s="47"/>
      <c r="AG12" s="47"/>
      <c r="AH12" s="47"/>
      <c r="AI12" s="47"/>
      <c r="AJ12" s="47"/>
      <c r="AK12" s="47"/>
      <c r="AL12" s="47"/>
      <c r="AM12" s="47"/>
      <c r="AN12" s="47"/>
      <c r="AO12" s="47"/>
      <c r="AP12" s="47"/>
    </row>
    <row r="13" spans="1:42" s="43" customFormat="1" x14ac:dyDescent="0.25">
      <c r="A13" s="37"/>
      <c r="B13" s="38" t="s">
        <v>256</v>
      </c>
      <c r="C13" s="39" t="s">
        <v>2</v>
      </c>
      <c r="D13" s="40">
        <v>34</v>
      </c>
      <c r="E13" s="41">
        <v>0</v>
      </c>
      <c r="F13" s="42">
        <f t="shared" ref="F13" si="1">ROUND(D13*E13,2)</f>
        <v>0</v>
      </c>
    </row>
    <row r="14" spans="1:42" s="34" customFormat="1" x14ac:dyDescent="0.25">
      <c r="A14" s="37"/>
      <c r="B14" s="38" t="s">
        <v>257</v>
      </c>
      <c r="C14" s="39" t="s">
        <v>2</v>
      </c>
      <c r="D14" s="40">
        <v>75</v>
      </c>
      <c r="E14" s="41">
        <v>0</v>
      </c>
      <c r="F14" s="42">
        <f t="shared" ref="F14" si="2">ROUND(D14*E14,2)</f>
        <v>0</v>
      </c>
    </row>
    <row r="15" spans="1:42" s="43" customFormat="1" x14ac:dyDescent="0.25">
      <c r="A15" s="37"/>
      <c r="B15" s="38" t="s">
        <v>258</v>
      </c>
      <c r="C15" s="39" t="s">
        <v>2</v>
      </c>
      <c r="D15" s="40">
        <v>55</v>
      </c>
      <c r="E15" s="41">
        <v>0</v>
      </c>
      <c r="F15" s="42">
        <f t="shared" ref="F15" si="3">ROUND(D15*E15,2)</f>
        <v>0</v>
      </c>
    </row>
    <row r="16" spans="1:42" s="43" customFormat="1" x14ac:dyDescent="0.25">
      <c r="A16" s="37"/>
      <c r="B16" s="38" t="s">
        <v>259</v>
      </c>
      <c r="C16" s="39" t="s">
        <v>2</v>
      </c>
      <c r="D16" s="40">
        <v>83</v>
      </c>
      <c r="E16" s="41">
        <v>0</v>
      </c>
      <c r="F16" s="42">
        <f t="shared" ref="F16" si="4">ROUND(D16*E16,2)</f>
        <v>0</v>
      </c>
    </row>
    <row r="17" spans="1:6" s="43" customFormat="1" x14ac:dyDescent="0.25">
      <c r="A17" s="37"/>
      <c r="B17" s="38"/>
      <c r="C17" s="39"/>
      <c r="D17" s="40"/>
      <c r="E17" s="45"/>
      <c r="F17" s="46"/>
    </row>
    <row r="18" spans="1:6" s="43" customFormat="1" ht="45" x14ac:dyDescent="0.25">
      <c r="A18" s="37" t="s">
        <v>130</v>
      </c>
      <c r="B18" s="38" t="s">
        <v>260</v>
      </c>
      <c r="C18" s="39"/>
      <c r="D18" s="40"/>
      <c r="E18" s="45"/>
      <c r="F18" s="46"/>
    </row>
    <row r="19" spans="1:6" s="43" customFormat="1" x14ac:dyDescent="0.25">
      <c r="A19" s="37"/>
      <c r="B19" s="38" t="s">
        <v>261</v>
      </c>
      <c r="C19" s="39" t="s">
        <v>2</v>
      </c>
      <c r="D19" s="40">
        <v>178</v>
      </c>
      <c r="E19" s="41">
        <v>0</v>
      </c>
      <c r="F19" s="42">
        <f t="shared" ref="F19" si="5">ROUND(D19*E19,2)</f>
        <v>0</v>
      </c>
    </row>
    <row r="20" spans="1:6" s="43" customFormat="1" x14ac:dyDescent="0.25">
      <c r="A20" s="37"/>
      <c r="B20" s="38"/>
      <c r="C20" s="39"/>
      <c r="D20" s="40"/>
      <c r="E20" s="45"/>
      <c r="F20" s="46"/>
    </row>
    <row r="21" spans="1:6" s="43" customFormat="1" ht="45" x14ac:dyDescent="0.25">
      <c r="A21" s="37" t="s">
        <v>131</v>
      </c>
      <c r="B21" s="38" t="s">
        <v>262</v>
      </c>
      <c r="C21" s="39"/>
      <c r="D21" s="40"/>
      <c r="E21" s="45"/>
      <c r="F21" s="46"/>
    </row>
    <row r="22" spans="1:6" s="43" customFormat="1" x14ac:dyDescent="0.25">
      <c r="A22" s="37"/>
      <c r="B22" s="38" t="s">
        <v>263</v>
      </c>
      <c r="C22" s="39" t="s">
        <v>43</v>
      </c>
      <c r="D22" s="40">
        <v>7</v>
      </c>
      <c r="E22" s="41">
        <v>0</v>
      </c>
      <c r="F22" s="42">
        <f t="shared" ref="F22:F33" si="6">ROUND(D22*E22,2)</f>
        <v>0</v>
      </c>
    </row>
    <row r="23" spans="1:6" s="43" customFormat="1" x14ac:dyDescent="0.25">
      <c r="A23" s="37"/>
      <c r="B23" s="38" t="s">
        <v>264</v>
      </c>
      <c r="C23" s="39" t="s">
        <v>43</v>
      </c>
      <c r="D23" s="40">
        <v>4</v>
      </c>
      <c r="E23" s="41">
        <v>0</v>
      </c>
      <c r="F23" s="42">
        <f t="shared" si="6"/>
        <v>0</v>
      </c>
    </row>
    <row r="24" spans="1:6" s="43" customFormat="1" x14ac:dyDescent="0.25">
      <c r="A24" s="37"/>
      <c r="B24" s="38"/>
      <c r="C24" s="39"/>
      <c r="D24" s="40"/>
      <c r="E24" s="45"/>
      <c r="F24" s="46"/>
    </row>
    <row r="25" spans="1:6" s="43" customFormat="1" ht="30" x14ac:dyDescent="0.25">
      <c r="A25" s="37" t="s">
        <v>132</v>
      </c>
      <c r="B25" s="38" t="s">
        <v>265</v>
      </c>
      <c r="C25" s="39" t="s">
        <v>43</v>
      </c>
      <c r="D25" s="40">
        <v>5</v>
      </c>
      <c r="E25" s="41">
        <v>0</v>
      </c>
      <c r="F25" s="42">
        <f t="shared" si="6"/>
        <v>0</v>
      </c>
    </row>
    <row r="26" spans="1:6" s="43" customFormat="1" x14ac:dyDescent="0.25">
      <c r="A26" s="37"/>
      <c r="B26" s="38"/>
      <c r="C26" s="39"/>
      <c r="D26" s="40"/>
      <c r="E26" s="45"/>
      <c r="F26" s="46"/>
    </row>
    <row r="27" spans="1:6" s="43" customFormat="1" ht="30" x14ac:dyDescent="0.25">
      <c r="A27" s="37" t="s">
        <v>133</v>
      </c>
      <c r="B27" s="38" t="s">
        <v>266</v>
      </c>
      <c r="C27" s="39" t="s">
        <v>43</v>
      </c>
      <c r="D27" s="40">
        <v>5</v>
      </c>
      <c r="E27" s="41">
        <v>0</v>
      </c>
      <c r="F27" s="42">
        <f t="shared" si="6"/>
        <v>0</v>
      </c>
    </row>
    <row r="28" spans="1:6" s="43" customFormat="1" x14ac:dyDescent="0.25">
      <c r="A28" s="37"/>
      <c r="B28" s="38"/>
      <c r="C28" s="39"/>
      <c r="D28" s="40"/>
      <c r="E28" s="45"/>
      <c r="F28" s="46"/>
    </row>
    <row r="29" spans="1:6" s="43" customFormat="1" ht="30" x14ac:dyDescent="0.25">
      <c r="A29" s="37" t="s">
        <v>134</v>
      </c>
      <c r="B29" s="38" t="s">
        <v>126</v>
      </c>
      <c r="C29" s="39" t="s">
        <v>43</v>
      </c>
      <c r="D29" s="40">
        <v>2</v>
      </c>
      <c r="E29" s="41">
        <v>0</v>
      </c>
      <c r="F29" s="42">
        <f t="shared" si="6"/>
        <v>0</v>
      </c>
    </row>
    <row r="30" spans="1:6" s="43" customFormat="1" x14ac:dyDescent="0.25">
      <c r="A30" s="37"/>
      <c r="B30" s="38"/>
      <c r="C30" s="39"/>
      <c r="D30" s="40"/>
      <c r="E30" s="45"/>
      <c r="F30" s="46"/>
    </row>
    <row r="31" spans="1:6" s="43" customFormat="1" x14ac:dyDescent="0.25">
      <c r="A31" s="37" t="s">
        <v>135</v>
      </c>
      <c r="B31" s="38" t="s">
        <v>267</v>
      </c>
      <c r="C31" s="39" t="s">
        <v>43</v>
      </c>
      <c r="D31" s="40">
        <v>2</v>
      </c>
      <c r="E31" s="41">
        <v>0</v>
      </c>
      <c r="F31" s="42">
        <f t="shared" si="6"/>
        <v>0</v>
      </c>
    </row>
    <row r="32" spans="1:6" s="43" customFormat="1" x14ac:dyDescent="0.25">
      <c r="A32" s="37"/>
      <c r="B32" s="38"/>
      <c r="C32" s="39"/>
      <c r="D32" s="40"/>
      <c r="E32" s="45"/>
      <c r="F32" s="46"/>
    </row>
    <row r="33" spans="1:6" s="43" customFormat="1" x14ac:dyDescent="0.25">
      <c r="A33" s="37" t="s">
        <v>136</v>
      </c>
      <c r="B33" s="38" t="s">
        <v>127</v>
      </c>
      <c r="C33" s="39" t="s">
        <v>2</v>
      </c>
      <c r="D33" s="40">
        <v>247</v>
      </c>
      <c r="E33" s="41">
        <v>0</v>
      </c>
      <c r="F33" s="42">
        <f t="shared" si="6"/>
        <v>0</v>
      </c>
    </row>
    <row r="34" spans="1:6" s="43" customFormat="1" ht="15.75" thickBot="1" x14ac:dyDescent="0.3">
      <c r="A34" s="37"/>
      <c r="B34" s="38"/>
      <c r="C34" s="39"/>
      <c r="D34" s="40"/>
      <c r="E34" s="45"/>
      <c r="F34" s="46"/>
    </row>
    <row r="35" spans="1:6" s="55" customFormat="1" ht="15.75" thickBot="1" x14ac:dyDescent="0.3">
      <c r="A35" s="49" t="s">
        <v>36</v>
      </c>
      <c r="B35" s="50" t="str">
        <f>"Skupaj "&amp;"("&amp;Rekapitulacija!B11&amp;")"</f>
        <v>Skupaj (Meteorna kanalizacija)</v>
      </c>
      <c r="C35" s="51"/>
      <c r="D35" s="52"/>
      <c r="E35" s="53"/>
      <c r="F35" s="54">
        <f>SUM(F5:F34)</f>
        <v>0</v>
      </c>
    </row>
  </sheetData>
  <sheetProtection algorithmName="SHA-512" hashValue="5JQ6ak0A2OI5YDueCiazuSANNvKFRCreyGJpYzVFG6dHET8fUf+jhA0ZSrMPiXW95hS61a06FIXBgqGZpsxJXw==" saltValue="UXyrfWTuKTk1Q8XL0qV/Gw==" spinCount="100000" sheet="1" objects="1" scenarios="1"/>
  <mergeCells count="1">
    <mergeCell ref="A1:F1"/>
  </mergeCells>
  <pageMargins left="0.70866141732283472" right="0.70866141732283472" top="0.74803149606299213" bottom="0.74803149606299213" header="0.31496062992125984" footer="0.31496062992125984"/>
  <pageSetup paperSize="9" scale="78"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AP106"/>
  <sheetViews>
    <sheetView tabSelected="1" view="pageBreakPreview" topLeftCell="A79" zoomScale="85" zoomScaleNormal="100" zoomScaleSheetLayoutView="85" workbookViewId="0">
      <selection activeCell="S90" sqref="S90"/>
    </sheetView>
  </sheetViews>
  <sheetFormatPr defaultColWidth="11.5703125" defaultRowHeight="15" x14ac:dyDescent="0.25"/>
  <cols>
    <col min="1" max="1" width="6.7109375" style="44" customWidth="1"/>
    <col min="2" max="2" width="50.7109375" style="44" customWidth="1"/>
    <col min="3" max="3" width="8.7109375" style="44" customWidth="1"/>
    <col min="4" max="4" width="15.7109375" style="56" customWidth="1"/>
    <col min="5" max="6" width="15.7109375" style="44" customWidth="1"/>
    <col min="7" max="7" width="8.28515625" style="43" customWidth="1"/>
    <col min="8" max="9" width="5.5703125" style="43" customWidth="1"/>
    <col min="10" max="10" width="5.7109375" style="43" customWidth="1"/>
    <col min="11" max="11" width="5.140625" style="43" customWidth="1"/>
    <col min="12" max="12" width="5" style="43" customWidth="1"/>
    <col min="13" max="13" width="4.5703125" style="43" customWidth="1"/>
    <col min="14" max="15" width="4.140625" style="43" customWidth="1"/>
    <col min="16" max="16" width="3.28515625" style="43" customWidth="1"/>
    <col min="17" max="17" width="3.42578125" style="43" customWidth="1"/>
    <col min="18" max="18" width="4" style="43" customWidth="1"/>
    <col min="19" max="19" width="2.7109375" style="43" customWidth="1"/>
    <col min="20" max="20" width="3.140625" style="43" customWidth="1"/>
    <col min="21" max="21" width="3.5703125" style="43" customWidth="1"/>
    <col min="22" max="22" width="4.140625" style="43" customWidth="1"/>
    <col min="23" max="23" width="2.85546875" style="43" customWidth="1"/>
    <col min="24" max="42" width="11.5703125" style="43"/>
    <col min="43" max="16384" width="11.5703125" style="44"/>
  </cols>
  <sheetData>
    <row r="1" spans="1:6" s="3" customFormat="1" ht="39.950000000000003" customHeight="1" x14ac:dyDescent="0.25">
      <c r="A1" s="112" t="str">
        <f>Rekapitulacija!A1</f>
        <v>Ureditev starega vaškega jedra ob cerkvi sv. Florijana</v>
      </c>
      <c r="B1" s="113"/>
      <c r="C1" s="113"/>
      <c r="D1" s="113"/>
      <c r="E1" s="113"/>
      <c r="F1" s="114"/>
    </row>
    <row r="2" spans="1:6" s="3" customFormat="1" x14ac:dyDescent="0.25">
      <c r="A2" s="4"/>
      <c r="B2" s="5"/>
      <c r="C2" s="6"/>
      <c r="D2" s="20"/>
    </row>
    <row r="3" spans="1:6" s="3" customFormat="1" ht="45" x14ac:dyDescent="0.25">
      <c r="A3" s="24" t="s">
        <v>6</v>
      </c>
      <c r="B3" s="25" t="s">
        <v>5</v>
      </c>
      <c r="C3" s="26" t="s">
        <v>9</v>
      </c>
      <c r="D3" s="26" t="s">
        <v>19</v>
      </c>
      <c r="E3" s="26" t="s">
        <v>10</v>
      </c>
      <c r="F3" s="26" t="s">
        <v>8</v>
      </c>
    </row>
    <row r="4" spans="1:6" s="3" customFormat="1" x14ac:dyDescent="0.25">
      <c r="A4" s="27"/>
      <c r="B4" s="27"/>
      <c r="C4" s="27"/>
      <c r="D4" s="28"/>
      <c r="E4" s="27"/>
      <c r="F4" s="27"/>
    </row>
    <row r="5" spans="1:6" s="34" customFormat="1" x14ac:dyDescent="0.25">
      <c r="A5" s="29" t="s">
        <v>37</v>
      </c>
      <c r="B5" s="30" t="str">
        <f>Rekapitulacija!B12</f>
        <v>Javna razsvetljava</v>
      </c>
      <c r="C5" s="31"/>
      <c r="D5" s="32"/>
      <c r="E5" s="33"/>
      <c r="F5" s="32"/>
    </row>
    <row r="6" spans="1:6" s="34" customFormat="1" x14ac:dyDescent="0.25">
      <c r="A6" s="35"/>
      <c r="B6" s="36"/>
      <c r="C6" s="31"/>
      <c r="D6" s="32"/>
      <c r="E6" s="33"/>
      <c r="F6" s="32"/>
    </row>
    <row r="7" spans="1:6" s="34" customFormat="1" x14ac:dyDescent="0.25">
      <c r="A7" s="35"/>
      <c r="B7" s="58" t="s">
        <v>140</v>
      </c>
      <c r="C7" s="31"/>
      <c r="D7" s="32"/>
      <c r="E7" s="33"/>
      <c r="F7" s="32"/>
    </row>
    <row r="8" spans="1:6" s="34" customFormat="1" x14ac:dyDescent="0.25">
      <c r="A8" s="35" t="s">
        <v>31</v>
      </c>
      <c r="B8" s="58" t="s">
        <v>137</v>
      </c>
      <c r="C8" s="31"/>
      <c r="D8" s="32"/>
      <c r="E8" s="33"/>
      <c r="F8" s="32"/>
    </row>
    <row r="9" spans="1:6" s="34" customFormat="1" x14ac:dyDescent="0.25">
      <c r="A9" s="59" t="s">
        <v>139</v>
      </c>
      <c r="B9" s="36" t="s">
        <v>141</v>
      </c>
      <c r="C9" s="31"/>
      <c r="D9" s="32"/>
      <c r="E9" s="33"/>
      <c r="F9" s="32">
        <f>F38</f>
        <v>0</v>
      </c>
    </row>
    <row r="10" spans="1:6" s="34" customFormat="1" x14ac:dyDescent="0.25">
      <c r="A10" s="59" t="s">
        <v>145</v>
      </c>
      <c r="B10" s="36" t="s">
        <v>142</v>
      </c>
      <c r="C10" s="31"/>
      <c r="D10" s="32"/>
      <c r="E10" s="33"/>
      <c r="F10" s="32">
        <f>F46</f>
        <v>0</v>
      </c>
    </row>
    <row r="11" spans="1:6" s="34" customFormat="1" x14ac:dyDescent="0.25">
      <c r="A11" s="59" t="s">
        <v>146</v>
      </c>
      <c r="B11" s="36" t="s">
        <v>143</v>
      </c>
      <c r="C11" s="31"/>
      <c r="D11" s="32"/>
      <c r="E11" s="33"/>
      <c r="F11" s="32">
        <f>F61</f>
        <v>0</v>
      </c>
    </row>
    <row r="12" spans="1:6" s="34" customFormat="1" x14ac:dyDescent="0.25">
      <c r="A12" s="59" t="s">
        <v>147</v>
      </c>
      <c r="B12" s="36" t="s">
        <v>144</v>
      </c>
      <c r="C12" s="31"/>
      <c r="D12" s="32"/>
      <c r="E12" s="33"/>
      <c r="F12" s="32">
        <f>F71</f>
        <v>0</v>
      </c>
    </row>
    <row r="13" spans="1:6" s="34" customFormat="1" x14ac:dyDescent="0.25">
      <c r="A13" s="35" t="s">
        <v>33</v>
      </c>
      <c r="B13" s="58" t="s">
        <v>148</v>
      </c>
      <c r="C13" s="31"/>
      <c r="D13" s="32"/>
      <c r="E13" s="33"/>
      <c r="F13" s="32">
        <f>F81</f>
        <v>0</v>
      </c>
    </row>
    <row r="14" spans="1:6" s="34" customFormat="1" x14ac:dyDescent="0.25">
      <c r="A14" s="35" t="s">
        <v>34</v>
      </c>
      <c r="B14" s="58" t="s">
        <v>149</v>
      </c>
      <c r="C14" s="31"/>
      <c r="D14" s="32"/>
      <c r="E14" s="33"/>
      <c r="F14" s="32">
        <f>F91</f>
        <v>0</v>
      </c>
    </row>
    <row r="15" spans="1:6" s="34" customFormat="1" x14ac:dyDescent="0.25">
      <c r="A15" s="35" t="s">
        <v>35</v>
      </c>
      <c r="B15" s="58" t="s">
        <v>150</v>
      </c>
      <c r="C15" s="31"/>
      <c r="D15" s="32"/>
      <c r="E15" s="33"/>
      <c r="F15" s="32">
        <f>F105</f>
        <v>0</v>
      </c>
    </row>
    <row r="16" spans="1:6" s="34" customFormat="1" x14ac:dyDescent="0.25">
      <c r="A16" s="35" t="s">
        <v>36</v>
      </c>
      <c r="B16" s="58" t="s">
        <v>151</v>
      </c>
      <c r="C16" s="60" t="s">
        <v>11</v>
      </c>
      <c r="D16" s="61">
        <v>1</v>
      </c>
      <c r="E16" s="62">
        <v>0</v>
      </c>
      <c r="F16" s="63">
        <f t="shared" ref="F16:F17" si="0">ROUND(D16*E16,2)</f>
        <v>0</v>
      </c>
    </row>
    <row r="17" spans="1:42" s="34" customFormat="1" x14ac:dyDescent="0.25">
      <c r="A17" s="35" t="s">
        <v>37</v>
      </c>
      <c r="B17" s="58" t="s">
        <v>152</v>
      </c>
      <c r="C17" s="60" t="s">
        <v>11</v>
      </c>
      <c r="D17" s="61">
        <v>1</v>
      </c>
      <c r="E17" s="62">
        <v>0</v>
      </c>
      <c r="F17" s="63">
        <f t="shared" si="0"/>
        <v>0</v>
      </c>
    </row>
    <row r="18" spans="1:42" s="34" customFormat="1" x14ac:dyDescent="0.25">
      <c r="A18" s="35" t="s">
        <v>38</v>
      </c>
      <c r="B18" s="58" t="s">
        <v>153</v>
      </c>
      <c r="C18" s="31" t="s">
        <v>72</v>
      </c>
      <c r="D18" s="32">
        <v>10</v>
      </c>
      <c r="E18" s="32">
        <f>SUM(F8:F17)</f>
        <v>0</v>
      </c>
      <c r="F18" s="63">
        <f>ROUND(D18%*E18,2)</f>
        <v>0</v>
      </c>
    </row>
    <row r="19" spans="1:42" s="34" customFormat="1" ht="15.75" thickBot="1" x14ac:dyDescent="0.3">
      <c r="A19" s="35"/>
      <c r="B19" s="36"/>
      <c r="C19" s="31"/>
      <c r="D19" s="32"/>
      <c r="E19" s="33"/>
      <c r="F19" s="32"/>
    </row>
    <row r="20" spans="1:42" s="34" customFormat="1" ht="15.75" thickBot="1" x14ac:dyDescent="0.3">
      <c r="A20" s="49" t="s">
        <v>37</v>
      </c>
      <c r="B20" s="50" t="str">
        <f>"Skupaj "&amp;"("&amp;Rekapitulacija!B12&amp;")"</f>
        <v>Skupaj (Javna razsvetljava)</v>
      </c>
      <c r="C20" s="51"/>
      <c r="D20" s="52"/>
      <c r="E20" s="53"/>
      <c r="F20" s="54">
        <f>SUM(F8:F19)</f>
        <v>0</v>
      </c>
    </row>
    <row r="21" spans="1:42" s="34" customFormat="1" x14ac:dyDescent="0.25">
      <c r="A21" s="35"/>
      <c r="B21" s="36"/>
      <c r="C21" s="31"/>
      <c r="D21" s="32"/>
      <c r="E21" s="33"/>
      <c r="F21" s="32"/>
    </row>
    <row r="22" spans="1:42" s="68" customFormat="1" x14ac:dyDescent="0.25">
      <c r="A22" s="64" t="s">
        <v>31</v>
      </c>
      <c r="B22" s="58" t="s">
        <v>137</v>
      </c>
      <c r="C22" s="65"/>
      <c r="D22" s="61"/>
      <c r="E22" s="66"/>
      <c r="F22" s="61"/>
      <c r="G22" s="67"/>
      <c r="H22" s="67"/>
      <c r="I22" s="67"/>
      <c r="J22" s="67"/>
      <c r="K22" s="67"/>
      <c r="L22" s="67"/>
      <c r="M22" s="67"/>
      <c r="N22" s="67"/>
      <c r="O22" s="67"/>
      <c r="P22" s="67"/>
      <c r="Q22" s="67"/>
      <c r="R22" s="67"/>
      <c r="S22" s="67"/>
      <c r="T22" s="67"/>
      <c r="U22" s="67"/>
      <c r="V22" s="67"/>
      <c r="W22" s="67"/>
      <c r="X22" s="67"/>
      <c r="Y22" s="67"/>
      <c r="Z22" s="67"/>
      <c r="AA22" s="67"/>
      <c r="AB22" s="67"/>
      <c r="AC22" s="67"/>
      <c r="AD22" s="67"/>
      <c r="AE22" s="67"/>
      <c r="AF22" s="67"/>
      <c r="AG22" s="67"/>
      <c r="AH22" s="67"/>
      <c r="AI22" s="67"/>
      <c r="AJ22" s="67"/>
      <c r="AK22" s="67"/>
      <c r="AL22" s="67"/>
      <c r="AM22" s="67"/>
      <c r="AN22" s="67"/>
      <c r="AO22" s="67"/>
      <c r="AP22" s="67"/>
    </row>
    <row r="23" spans="1:42" x14ac:dyDescent="0.25">
      <c r="A23" s="35"/>
      <c r="B23" s="58"/>
      <c r="C23" s="69"/>
      <c r="D23" s="40"/>
      <c r="E23" s="70"/>
      <c r="F23" s="40"/>
    </row>
    <row r="24" spans="1:42" x14ac:dyDescent="0.25">
      <c r="A24" s="35" t="s">
        <v>139</v>
      </c>
      <c r="B24" s="58" t="s">
        <v>138</v>
      </c>
      <c r="C24" s="69"/>
      <c r="D24" s="40"/>
      <c r="E24" s="70"/>
      <c r="F24" s="40"/>
    </row>
    <row r="25" spans="1:42" x14ac:dyDescent="0.25">
      <c r="A25" s="35"/>
      <c r="B25" s="58"/>
      <c r="C25" s="69"/>
      <c r="D25" s="40"/>
      <c r="E25" s="70"/>
      <c r="F25" s="40"/>
    </row>
    <row r="26" spans="1:42" ht="135" x14ac:dyDescent="0.25">
      <c r="A26" s="71" t="s">
        <v>154</v>
      </c>
      <c r="B26" s="38" t="s">
        <v>268</v>
      </c>
      <c r="C26" s="39" t="s">
        <v>11</v>
      </c>
      <c r="D26" s="40">
        <v>6</v>
      </c>
      <c r="E26" s="41">
        <v>0</v>
      </c>
      <c r="F26" s="42">
        <f t="shared" ref="F26" si="1">ROUND(D26*E26,2)</f>
        <v>0</v>
      </c>
    </row>
    <row r="27" spans="1:42" x14ac:dyDescent="0.25">
      <c r="A27" s="35"/>
      <c r="B27" s="58"/>
      <c r="C27" s="69"/>
      <c r="D27" s="40"/>
      <c r="E27" s="70"/>
      <c r="F27" s="40"/>
    </row>
    <row r="28" spans="1:42" ht="60" x14ac:dyDescent="0.25">
      <c r="A28" s="71" t="s">
        <v>155</v>
      </c>
      <c r="B28" s="38" t="s">
        <v>161</v>
      </c>
      <c r="C28" s="39" t="s">
        <v>11</v>
      </c>
      <c r="D28" s="40">
        <v>9</v>
      </c>
      <c r="E28" s="41">
        <v>0</v>
      </c>
      <c r="F28" s="42">
        <f t="shared" ref="F28" si="2">ROUND(D28*E28,2)</f>
        <v>0</v>
      </c>
    </row>
    <row r="29" spans="1:42" x14ac:dyDescent="0.25">
      <c r="A29" s="35"/>
      <c r="B29" s="58"/>
      <c r="C29" s="69"/>
      <c r="D29" s="40"/>
      <c r="E29" s="70"/>
      <c r="F29" s="40"/>
    </row>
    <row r="30" spans="1:42" ht="30" x14ac:dyDescent="0.25">
      <c r="A30" s="71" t="s">
        <v>156</v>
      </c>
      <c r="B30" s="38" t="s">
        <v>269</v>
      </c>
      <c r="C30" s="39" t="s">
        <v>43</v>
      </c>
      <c r="D30" s="40">
        <v>6</v>
      </c>
      <c r="E30" s="41">
        <v>0</v>
      </c>
      <c r="F30" s="42">
        <f t="shared" ref="F30" si="3">ROUND(D30*E30,2)</f>
        <v>0</v>
      </c>
    </row>
    <row r="31" spans="1:42" x14ac:dyDescent="0.25">
      <c r="A31" s="35"/>
      <c r="B31" s="58"/>
      <c r="C31" s="69"/>
      <c r="D31" s="40"/>
      <c r="E31" s="70"/>
      <c r="F31" s="40"/>
    </row>
    <row r="32" spans="1:42" ht="30" x14ac:dyDescent="0.25">
      <c r="A32" s="71" t="s">
        <v>157</v>
      </c>
      <c r="B32" s="38" t="s">
        <v>270</v>
      </c>
      <c r="C32" s="39" t="s">
        <v>43</v>
      </c>
      <c r="D32" s="40">
        <v>6</v>
      </c>
      <c r="E32" s="41">
        <v>0</v>
      </c>
      <c r="F32" s="42">
        <f t="shared" ref="F32" si="4">ROUND(D32*E32,2)</f>
        <v>0</v>
      </c>
    </row>
    <row r="33" spans="1:42" x14ac:dyDescent="0.25">
      <c r="A33" s="35"/>
      <c r="B33" s="58"/>
      <c r="C33" s="69"/>
      <c r="D33" s="40"/>
      <c r="E33" s="70"/>
      <c r="F33" s="40"/>
    </row>
    <row r="34" spans="1:42" ht="30" x14ac:dyDescent="0.25">
      <c r="A34" s="71" t="s">
        <v>158</v>
      </c>
      <c r="B34" s="38" t="s">
        <v>271</v>
      </c>
      <c r="C34" s="39" t="s">
        <v>43</v>
      </c>
      <c r="D34" s="40">
        <v>6</v>
      </c>
      <c r="E34" s="41">
        <v>0</v>
      </c>
      <c r="F34" s="42">
        <f t="shared" ref="F34:F36" si="5">ROUND(D34*E34,2)</f>
        <v>0</v>
      </c>
    </row>
    <row r="35" spans="1:42" x14ac:dyDescent="0.25">
      <c r="A35" s="35"/>
      <c r="B35" s="58"/>
      <c r="C35" s="69"/>
      <c r="D35" s="40"/>
      <c r="E35" s="70"/>
      <c r="F35" s="40"/>
    </row>
    <row r="36" spans="1:42" ht="30" x14ac:dyDescent="0.25">
      <c r="A36" s="71" t="s">
        <v>159</v>
      </c>
      <c r="B36" s="36" t="s">
        <v>272</v>
      </c>
      <c r="C36" s="69" t="s">
        <v>43</v>
      </c>
      <c r="D36" s="40">
        <v>3</v>
      </c>
      <c r="E36" s="41">
        <v>0</v>
      </c>
      <c r="F36" s="42">
        <f t="shared" si="5"/>
        <v>0</v>
      </c>
    </row>
    <row r="37" spans="1:42" ht="15.75" thickBot="1" x14ac:dyDescent="0.3">
      <c r="A37" s="37"/>
      <c r="B37" s="38"/>
      <c r="C37" s="39"/>
      <c r="D37" s="40"/>
      <c r="E37" s="45"/>
      <c r="F37" s="46"/>
    </row>
    <row r="38" spans="1:42" s="34" customFormat="1" ht="16.5" thickTop="1" thickBot="1" x14ac:dyDescent="0.3">
      <c r="A38" s="72" t="s">
        <v>139</v>
      </c>
      <c r="B38" s="73" t="s">
        <v>160</v>
      </c>
      <c r="C38" s="74"/>
      <c r="D38" s="75"/>
      <c r="E38" s="76"/>
      <c r="F38" s="77">
        <f>SUM(F24:F37)</f>
        <v>0</v>
      </c>
    </row>
    <row r="39" spans="1:42" ht="15.75" thickTop="1" x14ac:dyDescent="0.25">
      <c r="A39" s="37"/>
      <c r="B39" s="38"/>
      <c r="C39" s="39"/>
      <c r="D39" s="40"/>
      <c r="E39" s="45"/>
      <c r="F39" s="46"/>
    </row>
    <row r="40" spans="1:42" x14ac:dyDescent="0.25">
      <c r="A40" s="64" t="s">
        <v>145</v>
      </c>
      <c r="B40" s="58" t="s">
        <v>142</v>
      </c>
      <c r="C40" s="69"/>
      <c r="D40" s="40"/>
      <c r="E40" s="70"/>
      <c r="F40" s="40"/>
    </row>
    <row r="41" spans="1:42" x14ac:dyDescent="0.25">
      <c r="A41" s="35"/>
      <c r="B41" s="58"/>
      <c r="C41" s="69"/>
      <c r="D41" s="40"/>
      <c r="E41" s="70"/>
      <c r="F41" s="40"/>
    </row>
    <row r="42" spans="1:42" s="48" customFormat="1" ht="90" x14ac:dyDescent="0.25">
      <c r="A42" s="37" t="s">
        <v>162</v>
      </c>
      <c r="B42" s="38" t="s">
        <v>273</v>
      </c>
      <c r="C42" s="39" t="s">
        <v>43</v>
      </c>
      <c r="D42" s="40">
        <v>6</v>
      </c>
      <c r="E42" s="41">
        <v>0</v>
      </c>
      <c r="F42" s="42">
        <f t="shared" ref="F42" si="6">ROUND(D42*E42,2)</f>
        <v>0</v>
      </c>
      <c r="G42" s="47"/>
      <c r="H42" s="47"/>
      <c r="I42" s="47"/>
      <c r="J42" s="47"/>
      <c r="K42" s="47"/>
      <c r="L42" s="47"/>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row>
    <row r="43" spans="1:42" x14ac:dyDescent="0.25">
      <c r="A43" s="35"/>
      <c r="B43" s="58"/>
      <c r="C43" s="69"/>
      <c r="D43" s="40"/>
      <c r="E43" s="70"/>
      <c r="F43" s="40"/>
    </row>
    <row r="44" spans="1:42" s="43" customFormat="1" ht="45" x14ac:dyDescent="0.25">
      <c r="A44" s="37" t="s">
        <v>163</v>
      </c>
      <c r="B44" s="78" t="s">
        <v>274</v>
      </c>
      <c r="C44" s="79" t="s">
        <v>43</v>
      </c>
      <c r="D44" s="80">
        <v>1</v>
      </c>
      <c r="E44" s="81">
        <v>0</v>
      </c>
      <c r="F44" s="42">
        <f t="shared" ref="F44" si="7">ROUND(D44*E44,2)</f>
        <v>0</v>
      </c>
    </row>
    <row r="45" spans="1:42" s="43" customFormat="1" ht="15.75" thickBot="1" x14ac:dyDescent="0.3">
      <c r="A45" s="35"/>
      <c r="B45" s="58"/>
      <c r="C45" s="69"/>
      <c r="D45" s="40"/>
      <c r="E45" s="70"/>
      <c r="F45" s="40"/>
    </row>
    <row r="46" spans="1:42" s="34" customFormat="1" ht="16.5" thickTop="1" thickBot="1" x14ac:dyDescent="0.3">
      <c r="A46" s="72" t="s">
        <v>145</v>
      </c>
      <c r="B46" s="73" t="s">
        <v>164</v>
      </c>
      <c r="C46" s="74"/>
      <c r="D46" s="75"/>
      <c r="E46" s="76"/>
      <c r="F46" s="77">
        <f>SUM(F39:F45)</f>
        <v>0</v>
      </c>
    </row>
    <row r="47" spans="1:42" s="43" customFormat="1" ht="15.75" thickTop="1" x14ac:dyDescent="0.25">
      <c r="A47" s="37"/>
      <c r="B47" s="38"/>
      <c r="C47" s="39"/>
      <c r="D47" s="40"/>
      <c r="E47" s="45"/>
      <c r="F47" s="46"/>
    </row>
    <row r="48" spans="1:42" s="43" customFormat="1" x14ac:dyDescent="0.25">
      <c r="A48" s="29" t="s">
        <v>146</v>
      </c>
      <c r="B48" s="58" t="s">
        <v>143</v>
      </c>
      <c r="C48" s="69"/>
      <c r="D48" s="40"/>
      <c r="E48" s="70"/>
      <c r="F48" s="40"/>
    </row>
    <row r="49" spans="1:6" s="43" customFormat="1" x14ac:dyDescent="0.25">
      <c r="A49" s="37"/>
      <c r="B49" s="38"/>
      <c r="C49" s="39"/>
      <c r="D49" s="40"/>
      <c r="E49" s="45"/>
      <c r="F49" s="46"/>
    </row>
    <row r="50" spans="1:6" s="43" customFormat="1" ht="45" x14ac:dyDescent="0.25">
      <c r="A50" s="37" t="s">
        <v>172</v>
      </c>
      <c r="B50" s="38" t="s">
        <v>165</v>
      </c>
      <c r="C50" s="39"/>
      <c r="D50" s="40"/>
      <c r="E50" s="45"/>
      <c r="F50" s="46"/>
    </row>
    <row r="51" spans="1:6" s="43" customFormat="1" x14ac:dyDescent="0.25">
      <c r="A51" s="37"/>
      <c r="B51" s="38" t="s">
        <v>166</v>
      </c>
      <c r="C51" s="39" t="s">
        <v>20</v>
      </c>
      <c r="D51" s="40">
        <v>250</v>
      </c>
      <c r="E51" s="41">
        <v>0</v>
      </c>
      <c r="F51" s="42">
        <f t="shared" ref="F51:F52" si="8">ROUND(D51*E51,2)</f>
        <v>0</v>
      </c>
    </row>
    <row r="52" spans="1:6" s="43" customFormat="1" x14ac:dyDescent="0.25">
      <c r="A52" s="37"/>
      <c r="B52" s="38" t="s">
        <v>167</v>
      </c>
      <c r="C52" s="39" t="s">
        <v>20</v>
      </c>
      <c r="D52" s="40">
        <v>210</v>
      </c>
      <c r="E52" s="41">
        <v>0</v>
      </c>
      <c r="F52" s="42">
        <f t="shared" si="8"/>
        <v>0</v>
      </c>
    </row>
    <row r="53" spans="1:6" s="43" customFormat="1" x14ac:dyDescent="0.25">
      <c r="A53" s="37"/>
      <c r="B53" s="38"/>
      <c r="C53" s="39"/>
      <c r="D53" s="40"/>
      <c r="E53" s="45"/>
      <c r="F53" s="46"/>
    </row>
    <row r="54" spans="1:6" s="43" customFormat="1" ht="30" x14ac:dyDescent="0.25">
      <c r="A54" s="37" t="s">
        <v>173</v>
      </c>
      <c r="B54" s="38" t="s">
        <v>275</v>
      </c>
      <c r="C54" s="39" t="s">
        <v>20</v>
      </c>
      <c r="D54" s="40">
        <v>30</v>
      </c>
      <c r="E54" s="41">
        <v>0</v>
      </c>
      <c r="F54" s="42">
        <f t="shared" ref="F54" si="9">ROUND(D54*E54,2)</f>
        <v>0</v>
      </c>
    </row>
    <row r="55" spans="1:6" s="43" customFormat="1" x14ac:dyDescent="0.25">
      <c r="A55" s="37"/>
      <c r="B55" s="38"/>
      <c r="C55" s="39"/>
      <c r="D55" s="40"/>
      <c r="E55" s="45"/>
      <c r="F55" s="46"/>
    </row>
    <row r="56" spans="1:6" s="43" customFormat="1" x14ac:dyDescent="0.25">
      <c r="A56" s="37" t="s">
        <v>174</v>
      </c>
      <c r="B56" s="38" t="s">
        <v>168</v>
      </c>
      <c r="C56" s="39"/>
      <c r="D56" s="40"/>
      <c r="E56" s="45"/>
      <c r="F56" s="46"/>
    </row>
    <row r="57" spans="1:6" s="43" customFormat="1" x14ac:dyDescent="0.25">
      <c r="A57" s="37"/>
      <c r="B57" s="38" t="s">
        <v>169</v>
      </c>
      <c r="C57" s="39" t="s">
        <v>43</v>
      </c>
      <c r="D57" s="40">
        <v>6</v>
      </c>
      <c r="E57" s="41">
        <v>0</v>
      </c>
      <c r="F57" s="42">
        <f t="shared" ref="F57:F59" si="10">ROUND(D57*E57,2)</f>
        <v>0</v>
      </c>
    </row>
    <row r="58" spans="1:6" s="43" customFormat="1" x14ac:dyDescent="0.25">
      <c r="A58" s="37"/>
      <c r="B58" s="38" t="s">
        <v>170</v>
      </c>
      <c r="C58" s="39" t="s">
        <v>43</v>
      </c>
      <c r="D58" s="40">
        <v>10</v>
      </c>
      <c r="E58" s="41">
        <v>0</v>
      </c>
      <c r="F58" s="42">
        <f t="shared" si="10"/>
        <v>0</v>
      </c>
    </row>
    <row r="59" spans="1:6" s="43" customFormat="1" x14ac:dyDescent="0.25">
      <c r="A59" s="37"/>
      <c r="B59" s="38" t="s">
        <v>171</v>
      </c>
      <c r="C59" s="39" t="s">
        <v>43</v>
      </c>
      <c r="D59" s="40">
        <v>4</v>
      </c>
      <c r="E59" s="41">
        <v>0</v>
      </c>
      <c r="F59" s="42">
        <f t="shared" si="10"/>
        <v>0</v>
      </c>
    </row>
    <row r="60" spans="1:6" s="43" customFormat="1" ht="15.75" thickBot="1" x14ac:dyDescent="0.3">
      <c r="A60" s="37"/>
      <c r="B60" s="38"/>
      <c r="C60" s="39"/>
      <c r="D60" s="40"/>
      <c r="E60" s="45"/>
      <c r="F60" s="46"/>
    </row>
    <row r="61" spans="1:6" s="43" customFormat="1" ht="16.5" thickTop="1" thickBot="1" x14ac:dyDescent="0.3">
      <c r="A61" s="72" t="s">
        <v>146</v>
      </c>
      <c r="B61" s="73" t="s">
        <v>175</v>
      </c>
      <c r="C61" s="74"/>
      <c r="D61" s="75"/>
      <c r="E61" s="76"/>
      <c r="F61" s="77">
        <f>SUM(F47:F60)</f>
        <v>0</v>
      </c>
    </row>
    <row r="62" spans="1:6" s="43" customFormat="1" ht="15.75" thickTop="1" x14ac:dyDescent="0.25">
      <c r="A62" s="37"/>
      <c r="B62" s="38"/>
      <c r="C62" s="39"/>
      <c r="D62" s="40"/>
      <c r="E62" s="45"/>
      <c r="F62" s="46"/>
    </row>
    <row r="63" spans="1:6" s="67" customFormat="1" x14ac:dyDescent="0.25">
      <c r="A63" s="82" t="s">
        <v>147</v>
      </c>
      <c r="B63" s="58" t="s">
        <v>144</v>
      </c>
      <c r="C63" s="60"/>
      <c r="D63" s="61"/>
      <c r="E63" s="83"/>
      <c r="F63" s="84"/>
    </row>
    <row r="64" spans="1:6" s="43" customFormat="1" x14ac:dyDescent="0.25">
      <c r="A64" s="37"/>
      <c r="B64" s="38"/>
      <c r="C64" s="39"/>
      <c r="D64" s="40"/>
      <c r="E64" s="45"/>
      <c r="F64" s="46"/>
    </row>
    <row r="65" spans="1:6" s="43" customFormat="1" ht="75" x14ac:dyDescent="0.25">
      <c r="A65" s="37" t="s">
        <v>178</v>
      </c>
      <c r="B65" s="38" t="s">
        <v>276</v>
      </c>
      <c r="C65" s="39" t="s">
        <v>20</v>
      </c>
      <c r="D65" s="40">
        <v>280</v>
      </c>
      <c r="E65" s="41">
        <v>0</v>
      </c>
      <c r="F65" s="42">
        <f t="shared" ref="F65" si="11">ROUND(D65*E65,2)</f>
        <v>0</v>
      </c>
    </row>
    <row r="66" spans="1:6" s="43" customFormat="1" x14ac:dyDescent="0.25">
      <c r="A66" s="37"/>
      <c r="B66" s="38"/>
      <c r="C66" s="39"/>
      <c r="D66" s="40"/>
      <c r="E66" s="45"/>
      <c r="F66" s="46"/>
    </row>
    <row r="67" spans="1:6" s="43" customFormat="1" ht="45" x14ac:dyDescent="0.25">
      <c r="A67" s="37" t="s">
        <v>179</v>
      </c>
      <c r="B67" s="38" t="s">
        <v>277</v>
      </c>
      <c r="C67" s="39" t="s">
        <v>43</v>
      </c>
      <c r="D67" s="40">
        <v>6</v>
      </c>
      <c r="E67" s="41">
        <v>0</v>
      </c>
      <c r="F67" s="42">
        <f t="shared" ref="F67" si="12">ROUND(D67*E67,2)</f>
        <v>0</v>
      </c>
    </row>
    <row r="68" spans="1:6" s="43" customFormat="1" x14ac:dyDescent="0.25">
      <c r="A68" s="37"/>
      <c r="B68" s="38"/>
      <c r="C68" s="39"/>
      <c r="D68" s="40"/>
      <c r="E68" s="45"/>
      <c r="F68" s="46"/>
    </row>
    <row r="69" spans="1:6" s="43" customFormat="1" x14ac:dyDescent="0.25">
      <c r="A69" s="37" t="s">
        <v>177</v>
      </c>
      <c r="B69" s="38" t="s">
        <v>278</v>
      </c>
      <c r="C69" s="39" t="s">
        <v>43</v>
      </c>
      <c r="D69" s="40">
        <v>16</v>
      </c>
      <c r="E69" s="41">
        <v>0</v>
      </c>
      <c r="F69" s="42">
        <f t="shared" ref="F69" si="13">ROUND(D69*E69,2)</f>
        <v>0</v>
      </c>
    </row>
    <row r="70" spans="1:6" s="43" customFormat="1" ht="15.75" thickBot="1" x14ac:dyDescent="0.3">
      <c r="A70" s="37"/>
      <c r="B70" s="38"/>
      <c r="C70" s="39"/>
      <c r="D70" s="40"/>
      <c r="E70" s="45"/>
      <c r="F70" s="46"/>
    </row>
    <row r="71" spans="1:6" s="43" customFormat="1" ht="16.5" thickTop="1" thickBot="1" x14ac:dyDescent="0.3">
      <c r="A71" s="72" t="s">
        <v>147</v>
      </c>
      <c r="B71" s="73" t="s">
        <v>176</v>
      </c>
      <c r="C71" s="74"/>
      <c r="D71" s="75"/>
      <c r="E71" s="76"/>
      <c r="F71" s="77">
        <f>SUM(F62:F70)</f>
        <v>0</v>
      </c>
    </row>
    <row r="72" spans="1:6" s="43" customFormat="1" ht="15.75" thickTop="1" x14ac:dyDescent="0.25">
      <c r="A72" s="37"/>
      <c r="B72" s="38"/>
      <c r="C72" s="39"/>
      <c r="D72" s="40"/>
      <c r="E72" s="107"/>
      <c r="F72" s="42"/>
    </row>
    <row r="73" spans="1:6" s="43" customFormat="1" x14ac:dyDescent="0.25">
      <c r="A73" s="82" t="s">
        <v>33</v>
      </c>
      <c r="B73" s="58" t="s">
        <v>148</v>
      </c>
      <c r="C73" s="60"/>
      <c r="D73" s="61"/>
      <c r="E73" s="83"/>
      <c r="F73" s="84"/>
    </row>
    <row r="74" spans="1:6" s="43" customFormat="1" x14ac:dyDescent="0.25">
      <c r="A74" s="37"/>
      <c r="B74" s="38"/>
      <c r="C74" s="39"/>
      <c r="D74" s="40"/>
      <c r="E74" s="45"/>
      <c r="F74" s="46"/>
    </row>
    <row r="75" spans="1:6" s="43" customFormat="1" ht="30" x14ac:dyDescent="0.25">
      <c r="A75" s="37" t="s">
        <v>16</v>
      </c>
      <c r="B75" s="38" t="s">
        <v>279</v>
      </c>
      <c r="C75" s="39" t="s">
        <v>11</v>
      </c>
      <c r="D75" s="40">
        <v>1</v>
      </c>
      <c r="E75" s="41">
        <v>0</v>
      </c>
      <c r="F75" s="42">
        <f t="shared" ref="F75" si="14">ROUND(D75*E75,2)</f>
        <v>0</v>
      </c>
    </row>
    <row r="76" spans="1:6" s="43" customFormat="1" x14ac:dyDescent="0.25">
      <c r="A76" s="37"/>
      <c r="B76" s="38"/>
      <c r="C76" s="39"/>
      <c r="D76" s="40"/>
      <c r="E76" s="45"/>
      <c r="F76" s="46"/>
    </row>
    <row r="77" spans="1:6" s="43" customFormat="1" ht="30" x14ac:dyDescent="0.25">
      <c r="A77" s="37" t="s">
        <v>17</v>
      </c>
      <c r="B77" s="38" t="s">
        <v>280</v>
      </c>
      <c r="C77" s="39" t="s">
        <v>3</v>
      </c>
      <c r="D77" s="40">
        <v>5</v>
      </c>
      <c r="E77" s="41">
        <v>0</v>
      </c>
      <c r="F77" s="42">
        <f t="shared" ref="F77" si="15">ROUND(D77*E77,2)</f>
        <v>0</v>
      </c>
    </row>
    <row r="78" spans="1:6" s="43" customFormat="1" x14ac:dyDescent="0.25">
      <c r="A78" s="37"/>
      <c r="B78" s="38"/>
      <c r="C78" s="39"/>
      <c r="D78" s="40"/>
      <c r="E78" s="45"/>
      <c r="F78" s="46"/>
    </row>
    <row r="79" spans="1:6" s="43" customFormat="1" x14ac:dyDescent="0.25">
      <c r="A79" s="37" t="s">
        <v>15</v>
      </c>
      <c r="B79" s="38" t="s">
        <v>281</v>
      </c>
      <c r="C79" s="39" t="s">
        <v>11</v>
      </c>
      <c r="D79" s="40">
        <v>1</v>
      </c>
      <c r="E79" s="41">
        <v>0</v>
      </c>
      <c r="F79" s="42">
        <f>ROUND(D79*E79,2)</f>
        <v>0</v>
      </c>
    </row>
    <row r="80" spans="1:6" s="43" customFormat="1" ht="15.75" thickBot="1" x14ac:dyDescent="0.3">
      <c r="A80" s="37"/>
      <c r="B80" s="38"/>
      <c r="C80" s="39"/>
      <c r="D80" s="40"/>
      <c r="E80" s="45"/>
      <c r="F80" s="46"/>
    </row>
    <row r="81" spans="1:6" s="43" customFormat="1" ht="16.5" thickTop="1" thickBot="1" x14ac:dyDescent="0.3">
      <c r="A81" s="72" t="s">
        <v>33</v>
      </c>
      <c r="B81" s="73" t="s">
        <v>181</v>
      </c>
      <c r="C81" s="74"/>
      <c r="D81" s="75"/>
      <c r="E81" s="76"/>
      <c r="F81" s="77">
        <f>SUM(F72:F80)</f>
        <v>0</v>
      </c>
    </row>
    <row r="82" spans="1:6" s="43" customFormat="1" ht="15.75" thickTop="1" x14ac:dyDescent="0.25">
      <c r="A82" s="37"/>
      <c r="B82" s="38"/>
      <c r="C82" s="39"/>
      <c r="D82" s="40"/>
      <c r="E82" s="107"/>
      <c r="F82" s="42"/>
    </row>
    <row r="83" spans="1:6" s="43" customFormat="1" x14ac:dyDescent="0.25">
      <c r="A83" s="82" t="s">
        <v>34</v>
      </c>
      <c r="B83" s="58" t="s">
        <v>149</v>
      </c>
      <c r="C83" s="60"/>
      <c r="D83" s="61"/>
      <c r="E83" s="83"/>
      <c r="F83" s="84"/>
    </row>
    <row r="84" spans="1:6" s="43" customFormat="1" x14ac:dyDescent="0.25">
      <c r="A84" s="37"/>
      <c r="B84" s="38"/>
      <c r="C84" s="39"/>
      <c r="D84" s="40"/>
      <c r="E84" s="45"/>
      <c r="F84" s="46"/>
    </row>
    <row r="85" spans="1:6" s="43" customFormat="1" ht="30" x14ac:dyDescent="0.25">
      <c r="A85" s="37" t="s">
        <v>16</v>
      </c>
      <c r="B85" s="38" t="s">
        <v>282</v>
      </c>
      <c r="C85" s="39" t="s">
        <v>11</v>
      </c>
      <c r="D85" s="40">
        <v>5</v>
      </c>
      <c r="E85" s="41">
        <v>0</v>
      </c>
      <c r="F85" s="42">
        <f t="shared" ref="F85" si="16">ROUND(D85*E85,2)</f>
        <v>0</v>
      </c>
    </row>
    <row r="86" spans="1:6" s="43" customFormat="1" x14ac:dyDescent="0.25">
      <c r="A86" s="37"/>
      <c r="B86" s="38"/>
      <c r="C86" s="39"/>
      <c r="D86" s="40"/>
      <c r="E86" s="45"/>
      <c r="F86" s="46"/>
    </row>
    <row r="87" spans="1:6" s="43" customFormat="1" ht="30" x14ac:dyDescent="0.25">
      <c r="A87" s="37" t="s">
        <v>17</v>
      </c>
      <c r="B87" s="38" t="s">
        <v>283</v>
      </c>
      <c r="C87" s="39" t="s">
        <v>11</v>
      </c>
      <c r="D87" s="40">
        <v>1</v>
      </c>
      <c r="E87" s="41">
        <v>0</v>
      </c>
      <c r="F87" s="42">
        <f t="shared" ref="F87" si="17">ROUND(D87*E87,2)</f>
        <v>0</v>
      </c>
    </row>
    <row r="88" spans="1:6" s="43" customFormat="1" x14ac:dyDescent="0.25">
      <c r="A88" s="37"/>
      <c r="B88" s="38"/>
      <c r="C88" s="39"/>
      <c r="D88" s="40"/>
      <c r="E88" s="45"/>
      <c r="F88" s="46"/>
    </row>
    <row r="89" spans="1:6" s="43" customFormat="1" x14ac:dyDescent="0.25">
      <c r="A89" s="37" t="s">
        <v>15</v>
      </c>
      <c r="B89" s="38" t="s">
        <v>284</v>
      </c>
      <c r="C89" s="39" t="s">
        <v>72</v>
      </c>
      <c r="D89" s="40">
        <v>10</v>
      </c>
      <c r="E89" s="107">
        <f>SUM(F82:F87)</f>
        <v>0</v>
      </c>
      <c r="F89" s="42">
        <f>ROUND(D89%*E89,2)</f>
        <v>0</v>
      </c>
    </row>
    <row r="90" spans="1:6" s="43" customFormat="1" ht="15.75" thickBot="1" x14ac:dyDescent="0.3">
      <c r="A90" s="37"/>
      <c r="B90" s="38"/>
      <c r="C90" s="39"/>
      <c r="D90" s="40"/>
      <c r="E90" s="45"/>
      <c r="F90" s="46"/>
    </row>
    <row r="91" spans="1:6" s="43" customFormat="1" ht="16.5" thickTop="1" thickBot="1" x14ac:dyDescent="0.3">
      <c r="A91" s="72" t="s">
        <v>34</v>
      </c>
      <c r="B91" s="73" t="s">
        <v>182</v>
      </c>
      <c r="C91" s="74"/>
      <c r="D91" s="75"/>
      <c r="E91" s="76"/>
      <c r="F91" s="77">
        <f>SUM(F82:F90)</f>
        <v>0</v>
      </c>
    </row>
    <row r="92" spans="1:6" s="43" customFormat="1" ht="15.75" thickTop="1" x14ac:dyDescent="0.25">
      <c r="A92" s="37"/>
      <c r="B92" s="38"/>
      <c r="C92" s="39"/>
      <c r="D92" s="40"/>
      <c r="E92" s="107"/>
      <c r="F92" s="42"/>
    </row>
    <row r="93" spans="1:6" s="43" customFormat="1" x14ac:dyDescent="0.25">
      <c r="A93" s="82" t="s">
        <v>34</v>
      </c>
      <c r="B93" s="58" t="s">
        <v>149</v>
      </c>
      <c r="C93" s="60"/>
      <c r="D93" s="61"/>
      <c r="E93" s="83"/>
      <c r="F93" s="84"/>
    </row>
    <row r="94" spans="1:6" s="43" customFormat="1" x14ac:dyDescent="0.25">
      <c r="A94" s="37"/>
      <c r="B94" s="38"/>
      <c r="C94" s="39"/>
      <c r="D94" s="40"/>
      <c r="E94" s="45"/>
      <c r="F94" s="46"/>
    </row>
    <row r="95" spans="1:6" s="43" customFormat="1" x14ac:dyDescent="0.25">
      <c r="A95" s="37" t="s">
        <v>16</v>
      </c>
      <c r="B95" s="38" t="s">
        <v>285</v>
      </c>
      <c r="C95" s="39" t="s">
        <v>20</v>
      </c>
      <c r="D95" s="40">
        <v>250</v>
      </c>
      <c r="E95" s="41">
        <v>0</v>
      </c>
      <c r="F95" s="42">
        <f t="shared" ref="F95" si="18">ROUND(D95*E95,2)</f>
        <v>0</v>
      </c>
    </row>
    <row r="96" spans="1:6" s="43" customFormat="1" x14ac:dyDescent="0.25">
      <c r="A96" s="37"/>
      <c r="B96" s="38"/>
      <c r="C96" s="39"/>
      <c r="D96" s="40"/>
      <c r="E96" s="45"/>
      <c r="F96" s="46"/>
    </row>
    <row r="97" spans="1:6" s="43" customFormat="1" x14ac:dyDescent="0.25">
      <c r="A97" s="37" t="s">
        <v>17</v>
      </c>
      <c r="B97" s="38" t="s">
        <v>286</v>
      </c>
      <c r="C97" s="39" t="s">
        <v>11</v>
      </c>
      <c r="D97" s="40">
        <v>1</v>
      </c>
      <c r="E97" s="41">
        <v>0</v>
      </c>
      <c r="F97" s="42">
        <f t="shared" ref="F97" si="19">ROUND(D97*E97,2)</f>
        <v>0</v>
      </c>
    </row>
    <row r="98" spans="1:6" s="43" customFormat="1" x14ac:dyDescent="0.25">
      <c r="A98" s="37"/>
      <c r="B98" s="38"/>
      <c r="C98" s="39"/>
      <c r="D98" s="40"/>
      <c r="E98" s="45"/>
      <c r="F98" s="46"/>
    </row>
    <row r="99" spans="1:6" s="43" customFormat="1" ht="30" x14ac:dyDescent="0.25">
      <c r="A99" s="37" t="s">
        <v>15</v>
      </c>
      <c r="B99" s="38" t="s">
        <v>287</v>
      </c>
      <c r="C99" s="39" t="s">
        <v>11</v>
      </c>
      <c r="D99" s="40">
        <v>1</v>
      </c>
      <c r="E99" s="41">
        <v>0</v>
      </c>
      <c r="F99" s="42">
        <f t="shared" ref="F99" si="20">ROUND(D99*E99,2)</f>
        <v>0</v>
      </c>
    </row>
    <row r="100" spans="1:6" s="43" customFormat="1" x14ac:dyDescent="0.25">
      <c r="A100" s="37"/>
      <c r="B100" s="38"/>
      <c r="C100" s="39"/>
      <c r="D100" s="40"/>
      <c r="E100" s="45"/>
      <c r="F100" s="46"/>
    </row>
    <row r="101" spans="1:6" s="43" customFormat="1" ht="45" x14ac:dyDescent="0.25">
      <c r="A101" s="37" t="s">
        <v>14</v>
      </c>
      <c r="B101" s="38" t="s">
        <v>288</v>
      </c>
      <c r="C101" s="39" t="s">
        <v>11</v>
      </c>
      <c r="D101" s="40">
        <v>1</v>
      </c>
      <c r="E101" s="41">
        <v>0</v>
      </c>
      <c r="F101" s="42">
        <f t="shared" ref="F101" si="21">ROUND(D101*E101,2)</f>
        <v>0</v>
      </c>
    </row>
    <row r="102" spans="1:6" s="43" customFormat="1" x14ac:dyDescent="0.25">
      <c r="A102" s="37"/>
      <c r="B102" s="38"/>
      <c r="C102" s="39"/>
      <c r="D102" s="40"/>
      <c r="E102" s="45"/>
      <c r="F102" s="46"/>
    </row>
    <row r="103" spans="1:6" s="43" customFormat="1" x14ac:dyDescent="0.25">
      <c r="A103" s="37" t="s">
        <v>184</v>
      </c>
      <c r="B103" s="38" t="s">
        <v>289</v>
      </c>
      <c r="C103" s="39" t="s">
        <v>183</v>
      </c>
      <c r="D103" s="40">
        <v>4</v>
      </c>
      <c r="E103" s="41">
        <v>0</v>
      </c>
      <c r="F103" s="42">
        <f>ROUND(D103*E103,2)</f>
        <v>0</v>
      </c>
    </row>
    <row r="104" spans="1:6" s="43" customFormat="1" ht="15.75" thickBot="1" x14ac:dyDescent="0.3">
      <c r="A104" s="37"/>
      <c r="B104" s="38"/>
      <c r="C104" s="39"/>
      <c r="D104" s="40"/>
      <c r="E104" s="45"/>
      <c r="F104" s="46"/>
    </row>
    <row r="105" spans="1:6" s="43" customFormat="1" ht="16.5" thickTop="1" thickBot="1" x14ac:dyDescent="0.3">
      <c r="A105" s="72" t="s">
        <v>34</v>
      </c>
      <c r="B105" s="73" t="s">
        <v>182</v>
      </c>
      <c r="C105" s="74"/>
      <c r="D105" s="75"/>
      <c r="E105" s="76"/>
      <c r="F105" s="77">
        <f>SUM(F92:F104)</f>
        <v>0</v>
      </c>
    </row>
    <row r="106" spans="1:6" s="44" customFormat="1" ht="15.75" thickTop="1" x14ac:dyDescent="0.25">
      <c r="D106" s="56"/>
    </row>
  </sheetData>
  <sheetProtection algorithmName="SHA-512" hashValue="mvYksa9gz2XgxQqlkHg5BMWKte2GLVrgD1HHMNi5tU7+EQ4o0FsYCjxifSr0GCXCk1xrVMlTK4XM+MeTkwkGjg==" saltValue="1Zx2Bw949HvaZJ57zzxJsg==" spinCount="100000" sheet="1" objects="1" scenarios="1"/>
  <mergeCells count="1">
    <mergeCell ref="A1:F1"/>
  </mergeCells>
  <pageMargins left="0.70866141732283472" right="0.70866141732283472" top="0.74803149606299213" bottom="0.74803149606299213" header="0.31496062992125984" footer="0.31496062992125984"/>
  <pageSetup paperSize="9" scale="78"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AP25"/>
  <sheetViews>
    <sheetView view="pageBreakPreview" zoomScale="85" zoomScaleNormal="100" zoomScaleSheetLayoutView="85" workbookViewId="0">
      <selection activeCell="F12" sqref="F12"/>
    </sheetView>
  </sheetViews>
  <sheetFormatPr defaultColWidth="11.5703125" defaultRowHeight="15" x14ac:dyDescent="0.25"/>
  <cols>
    <col min="1" max="1" width="6.7109375" style="44" customWidth="1"/>
    <col min="2" max="2" width="50.7109375" style="44" customWidth="1"/>
    <col min="3" max="3" width="8.7109375" style="44" customWidth="1"/>
    <col min="4" max="4" width="15.7109375" style="56" customWidth="1"/>
    <col min="5" max="6" width="15.7109375" style="44" customWidth="1"/>
    <col min="7" max="7" width="8.28515625" style="43" customWidth="1"/>
    <col min="8" max="9" width="5.5703125" style="43" customWidth="1"/>
    <col min="10" max="10" width="5.7109375" style="43" customWidth="1"/>
    <col min="11" max="11" width="5.140625" style="43" customWidth="1"/>
    <col min="12" max="12" width="5" style="43" customWidth="1"/>
    <col min="13" max="13" width="4.5703125" style="43" customWidth="1"/>
    <col min="14" max="15" width="4.140625" style="43" customWidth="1"/>
    <col min="16" max="16" width="3.28515625" style="43" customWidth="1"/>
    <col min="17" max="17" width="3.42578125" style="43" customWidth="1"/>
    <col min="18" max="18" width="4" style="43" customWidth="1"/>
    <col min="19" max="19" width="2.7109375" style="43" customWidth="1"/>
    <col min="20" max="20" width="3.140625" style="43" customWidth="1"/>
    <col min="21" max="21" width="3.5703125" style="43" customWidth="1"/>
    <col min="22" max="22" width="4.140625" style="43" customWidth="1"/>
    <col min="23" max="23" width="2.85546875" style="43" customWidth="1"/>
    <col min="24" max="42" width="11.5703125" style="43"/>
    <col min="43" max="16384" width="11.5703125" style="44"/>
  </cols>
  <sheetData>
    <row r="1" spans="1:42" s="3" customFormat="1" ht="39.950000000000003" customHeight="1" x14ac:dyDescent="0.25">
      <c r="A1" s="112" t="str">
        <f>Rekapitulacija!A1</f>
        <v>Ureditev starega vaškega jedra ob cerkvi sv. Florijana</v>
      </c>
      <c r="B1" s="113"/>
      <c r="C1" s="113"/>
      <c r="D1" s="113"/>
      <c r="E1" s="113"/>
      <c r="F1" s="114"/>
    </row>
    <row r="2" spans="1:42" s="3" customFormat="1" x14ac:dyDescent="0.25">
      <c r="A2" s="4"/>
      <c r="B2" s="5"/>
      <c r="C2" s="6"/>
      <c r="D2" s="20"/>
    </row>
    <row r="3" spans="1:42" s="3" customFormat="1" ht="45" x14ac:dyDescent="0.25">
      <c r="A3" s="24" t="s">
        <v>6</v>
      </c>
      <c r="B3" s="25" t="s">
        <v>5</v>
      </c>
      <c r="C3" s="26" t="s">
        <v>9</v>
      </c>
      <c r="D3" s="26" t="s">
        <v>19</v>
      </c>
      <c r="E3" s="26" t="s">
        <v>10</v>
      </c>
      <c r="F3" s="26" t="s">
        <v>8</v>
      </c>
    </row>
    <row r="4" spans="1:42" s="3" customFormat="1" x14ac:dyDescent="0.25">
      <c r="A4" s="27"/>
      <c r="B4" s="27"/>
      <c r="C4" s="27"/>
      <c r="D4" s="28"/>
      <c r="E4" s="27"/>
      <c r="F4" s="27"/>
    </row>
    <row r="5" spans="1:42" s="34" customFormat="1" x14ac:dyDescent="0.25">
      <c r="A5" s="29" t="s">
        <v>38</v>
      </c>
      <c r="B5" s="30" t="str">
        <f>Rekapitulacija!B13</f>
        <v>Prestavitve</v>
      </c>
      <c r="C5" s="31"/>
      <c r="D5" s="32"/>
      <c r="E5" s="33"/>
      <c r="F5" s="32"/>
    </row>
    <row r="6" spans="1:42" s="34" customFormat="1" x14ac:dyDescent="0.25">
      <c r="A6" s="35"/>
      <c r="B6" s="36"/>
      <c r="C6" s="31"/>
      <c r="D6" s="32"/>
      <c r="E6" s="33"/>
      <c r="F6" s="32"/>
    </row>
    <row r="7" spans="1:42" x14ac:dyDescent="0.25">
      <c r="A7" s="64" t="s">
        <v>188</v>
      </c>
      <c r="B7" s="58" t="s">
        <v>185</v>
      </c>
      <c r="C7" s="69"/>
      <c r="D7" s="40"/>
      <c r="E7" s="70"/>
      <c r="F7" s="40"/>
      <c r="G7" s="44"/>
      <c r="H7" s="44"/>
      <c r="I7" s="44"/>
      <c r="J7" s="44"/>
      <c r="K7" s="44"/>
      <c r="L7" s="44"/>
      <c r="M7" s="44"/>
      <c r="N7" s="44"/>
      <c r="O7" s="44"/>
      <c r="P7" s="44"/>
      <c r="Q7" s="44"/>
      <c r="R7" s="44"/>
      <c r="S7" s="44"/>
      <c r="T7" s="44"/>
      <c r="U7" s="44"/>
      <c r="V7" s="44"/>
      <c r="W7" s="44"/>
      <c r="X7" s="44"/>
      <c r="Y7" s="44"/>
      <c r="Z7" s="44"/>
      <c r="AA7" s="44"/>
      <c r="AB7" s="44"/>
      <c r="AC7" s="44"/>
      <c r="AD7" s="44"/>
      <c r="AE7" s="44"/>
      <c r="AF7" s="44"/>
      <c r="AG7" s="44"/>
      <c r="AH7" s="44"/>
      <c r="AI7" s="44"/>
      <c r="AJ7" s="44"/>
      <c r="AK7" s="44"/>
      <c r="AL7" s="44"/>
      <c r="AM7" s="44"/>
      <c r="AN7" s="44"/>
      <c r="AO7" s="44"/>
      <c r="AP7" s="44"/>
    </row>
    <row r="8" spans="1:42" x14ac:dyDescent="0.25">
      <c r="A8" s="37"/>
      <c r="B8" s="38"/>
      <c r="C8" s="39"/>
      <c r="D8" s="40"/>
      <c r="E8" s="45"/>
      <c r="F8" s="46"/>
    </row>
    <row r="9" spans="1:42" ht="60" x14ac:dyDescent="0.25">
      <c r="A9" s="37" t="s">
        <v>189</v>
      </c>
      <c r="B9" s="38" t="s">
        <v>290</v>
      </c>
      <c r="C9" s="39" t="s">
        <v>2</v>
      </c>
      <c r="D9" s="40">
        <v>115</v>
      </c>
      <c r="E9" s="41">
        <v>0</v>
      </c>
      <c r="F9" s="42">
        <f>ROUND(D9*E9,2)</f>
        <v>0</v>
      </c>
    </row>
    <row r="10" spans="1:42" x14ac:dyDescent="0.25">
      <c r="A10" s="37"/>
      <c r="B10" s="38"/>
      <c r="C10" s="39"/>
      <c r="D10" s="40"/>
      <c r="E10" s="45"/>
      <c r="F10" s="46"/>
    </row>
    <row r="11" spans="1:42" s="34" customFormat="1" ht="75" x14ac:dyDescent="0.25">
      <c r="A11" s="37" t="s">
        <v>190</v>
      </c>
      <c r="B11" s="38" t="s">
        <v>291</v>
      </c>
      <c r="C11" s="39" t="s">
        <v>43</v>
      </c>
      <c r="D11" s="40">
        <v>10</v>
      </c>
      <c r="E11" s="41">
        <v>0</v>
      </c>
      <c r="F11" s="42">
        <f>ROUND(D11*E11,2)</f>
        <v>0</v>
      </c>
    </row>
    <row r="12" spans="1:42" x14ac:dyDescent="0.25">
      <c r="A12" s="37"/>
      <c r="B12" s="38"/>
      <c r="C12" s="39"/>
      <c r="D12" s="40"/>
      <c r="E12" s="45"/>
      <c r="F12" s="46"/>
    </row>
    <row r="13" spans="1:42" ht="45" x14ac:dyDescent="0.25">
      <c r="A13" s="37" t="s">
        <v>191</v>
      </c>
      <c r="B13" s="38" t="s">
        <v>292</v>
      </c>
      <c r="C13" s="39" t="s">
        <v>43</v>
      </c>
      <c r="D13" s="40">
        <v>2</v>
      </c>
      <c r="E13" s="41">
        <v>0</v>
      </c>
      <c r="F13" s="42">
        <f>ROUND(D13*E13,2)</f>
        <v>0</v>
      </c>
    </row>
    <row r="14" spans="1:42" ht="15.75" thickBot="1" x14ac:dyDescent="0.3">
      <c r="A14" s="37"/>
      <c r="B14" s="38"/>
      <c r="C14" s="39"/>
      <c r="D14" s="40"/>
      <c r="E14" s="45"/>
      <c r="F14" s="46"/>
      <c r="G14" s="44"/>
      <c r="H14" s="44"/>
      <c r="I14" s="44"/>
      <c r="J14" s="44"/>
      <c r="K14" s="44"/>
      <c r="L14" s="44"/>
      <c r="M14" s="44"/>
      <c r="N14" s="44"/>
      <c r="O14" s="44"/>
      <c r="P14" s="44"/>
      <c r="Q14" s="44"/>
      <c r="R14" s="44"/>
      <c r="S14" s="44"/>
      <c r="T14" s="44"/>
      <c r="U14" s="44"/>
      <c r="V14" s="44"/>
      <c r="W14" s="44"/>
      <c r="X14" s="44"/>
      <c r="Y14" s="44"/>
      <c r="Z14" s="44"/>
      <c r="AA14" s="44"/>
      <c r="AB14" s="44"/>
      <c r="AC14" s="44"/>
      <c r="AD14" s="44"/>
      <c r="AE14" s="44"/>
      <c r="AF14" s="44"/>
      <c r="AG14" s="44"/>
      <c r="AH14" s="44"/>
      <c r="AI14" s="44"/>
      <c r="AJ14" s="44"/>
      <c r="AK14" s="44"/>
      <c r="AL14" s="44"/>
      <c r="AM14" s="44"/>
      <c r="AN14" s="44"/>
      <c r="AO14" s="44"/>
      <c r="AP14" s="44"/>
    </row>
    <row r="15" spans="1:42" s="34" customFormat="1" ht="16.5" thickTop="1" thickBot="1" x14ac:dyDescent="0.3">
      <c r="A15" s="72" t="s">
        <v>188</v>
      </c>
      <c r="B15" s="73" t="s">
        <v>186</v>
      </c>
      <c r="C15" s="74"/>
      <c r="D15" s="75"/>
      <c r="E15" s="76"/>
      <c r="F15" s="77">
        <f>SUM(F5:F14)</f>
        <v>0</v>
      </c>
    </row>
    <row r="16" spans="1:42" s="43" customFormat="1" ht="15.75" thickTop="1" x14ac:dyDescent="0.25">
      <c r="A16" s="37"/>
      <c r="B16" s="38"/>
      <c r="C16" s="39"/>
      <c r="D16" s="40"/>
      <c r="E16" s="45"/>
      <c r="F16" s="46"/>
    </row>
    <row r="17" spans="1:6" s="44" customFormat="1" x14ac:dyDescent="0.25">
      <c r="A17" s="64" t="s">
        <v>192</v>
      </c>
      <c r="B17" s="58" t="s">
        <v>187</v>
      </c>
      <c r="C17" s="69"/>
      <c r="D17" s="40"/>
      <c r="E17" s="70"/>
      <c r="F17" s="40"/>
    </row>
    <row r="18" spans="1:6" s="43" customFormat="1" x14ac:dyDescent="0.25">
      <c r="A18" s="37"/>
      <c r="B18" s="38"/>
      <c r="C18" s="39"/>
      <c r="D18" s="40"/>
      <c r="E18" s="45"/>
      <c r="F18" s="46"/>
    </row>
    <row r="19" spans="1:6" s="43" customFormat="1" ht="75" x14ac:dyDescent="0.25">
      <c r="A19" s="37" t="s">
        <v>193</v>
      </c>
      <c r="B19" s="38" t="s">
        <v>293</v>
      </c>
      <c r="C19" s="39" t="s">
        <v>2</v>
      </c>
      <c r="D19" s="40">
        <v>19</v>
      </c>
      <c r="E19" s="41">
        <v>0</v>
      </c>
      <c r="F19" s="42">
        <f>ROUND(D19*E19,2)</f>
        <v>0</v>
      </c>
    </row>
    <row r="20" spans="1:6" s="43" customFormat="1" x14ac:dyDescent="0.25">
      <c r="A20" s="37"/>
      <c r="B20" s="38"/>
      <c r="C20" s="39"/>
      <c r="D20" s="40"/>
      <c r="E20" s="45"/>
      <c r="F20" s="46"/>
    </row>
    <row r="21" spans="1:6" s="43" customFormat="1" ht="45" x14ac:dyDescent="0.25">
      <c r="A21" s="37" t="s">
        <v>194</v>
      </c>
      <c r="B21" s="38" t="s">
        <v>294</v>
      </c>
      <c r="C21" s="39" t="s">
        <v>11</v>
      </c>
      <c r="D21" s="40">
        <v>1</v>
      </c>
      <c r="E21" s="41">
        <v>0</v>
      </c>
      <c r="F21" s="42">
        <f>ROUND(D21*E21,2)</f>
        <v>0</v>
      </c>
    </row>
    <row r="22" spans="1:6" s="43" customFormat="1" ht="15.75" thickBot="1" x14ac:dyDescent="0.3">
      <c r="A22" s="37"/>
      <c r="B22" s="38"/>
      <c r="C22" s="39"/>
      <c r="D22" s="40"/>
      <c r="E22" s="45"/>
      <c r="F22" s="46"/>
    </row>
    <row r="23" spans="1:6" s="34" customFormat="1" ht="16.5" thickTop="1" thickBot="1" x14ac:dyDescent="0.3">
      <c r="A23" s="72" t="s">
        <v>192</v>
      </c>
      <c r="B23" s="73" t="s">
        <v>295</v>
      </c>
      <c r="C23" s="74"/>
      <c r="D23" s="75"/>
      <c r="E23" s="76"/>
      <c r="F23" s="77">
        <f>SUM(F16:F22)</f>
        <v>0</v>
      </c>
    </row>
    <row r="24" spans="1:6" s="43" customFormat="1" ht="16.5" thickTop="1" thickBot="1" x14ac:dyDescent="0.3">
      <c r="A24" s="37"/>
      <c r="B24" s="38"/>
      <c r="C24" s="39"/>
      <c r="D24" s="40"/>
      <c r="E24" s="45"/>
      <c r="F24" s="46"/>
    </row>
    <row r="25" spans="1:6" s="55" customFormat="1" ht="15.75" thickBot="1" x14ac:dyDescent="0.3">
      <c r="A25" s="49" t="s">
        <v>38</v>
      </c>
      <c r="B25" s="50" t="str">
        <f>"Skupaj "&amp;"("&amp;Rekapitulacija!B13&amp;")"</f>
        <v>Skupaj (Prestavitve)</v>
      </c>
      <c r="C25" s="51"/>
      <c r="D25" s="52"/>
      <c r="E25" s="53"/>
      <c r="F25" s="54">
        <f>F15+F23</f>
        <v>0</v>
      </c>
    </row>
  </sheetData>
  <sheetProtection algorithmName="SHA-512" hashValue="Hbhk2F26q8fpTqFWUOLo9tQCgy1fyR76D/QecJdgCZEXf5bHkhptahD6jA877wXybnUN5PthGZPzo5lY2yZLUw==" saltValue="ujSt1KzGCsbJuRBAgAqPAA==" spinCount="100000" sheet="1" objects="1" scenarios="1"/>
  <mergeCells count="1">
    <mergeCell ref="A1:F1"/>
  </mergeCells>
  <pageMargins left="0.70866141732283472" right="0.70866141732283472" top="0.74803149606299213" bottom="0.74803149606299213" header="0.31496062992125984" footer="0.31496062992125984"/>
  <pageSetup paperSize="9" scale="78"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AP53"/>
  <sheetViews>
    <sheetView view="pageBreakPreview" zoomScale="85" zoomScaleNormal="100" zoomScaleSheetLayoutView="85" workbookViewId="0">
      <selection activeCell="F12" sqref="F12"/>
    </sheetView>
  </sheetViews>
  <sheetFormatPr defaultColWidth="11.5703125" defaultRowHeight="15" x14ac:dyDescent="0.25"/>
  <cols>
    <col min="1" max="1" width="6.7109375" style="44" customWidth="1"/>
    <col min="2" max="2" width="50.7109375" style="44" customWidth="1"/>
    <col min="3" max="3" width="8.7109375" style="44" customWidth="1"/>
    <col min="4" max="4" width="15.7109375" style="56" customWidth="1"/>
    <col min="5" max="6" width="15.7109375" style="44" customWidth="1"/>
    <col min="7" max="7" width="8.28515625" style="43" customWidth="1"/>
    <col min="8" max="9" width="5.5703125" style="43" customWidth="1"/>
    <col min="10" max="10" width="5.7109375" style="43" customWidth="1"/>
    <col min="11" max="11" width="5.140625" style="43" customWidth="1"/>
    <col min="12" max="12" width="5" style="43" customWidth="1"/>
    <col min="13" max="13" width="4.5703125" style="43" customWidth="1"/>
    <col min="14" max="15" width="4.140625" style="43" customWidth="1"/>
    <col min="16" max="16" width="3.28515625" style="43" customWidth="1"/>
    <col min="17" max="17" width="3.42578125" style="43" customWidth="1"/>
    <col min="18" max="18" width="4" style="43" customWidth="1"/>
    <col min="19" max="19" width="2.7109375" style="43" customWidth="1"/>
    <col min="20" max="20" width="3.140625" style="43" customWidth="1"/>
    <col min="21" max="21" width="3.5703125" style="43" customWidth="1"/>
    <col min="22" max="22" width="4.140625" style="43" customWidth="1"/>
    <col min="23" max="23" width="2.85546875" style="43" customWidth="1"/>
    <col min="24" max="42" width="11.5703125" style="43"/>
    <col min="43" max="16384" width="11.5703125" style="44"/>
  </cols>
  <sheetData>
    <row r="1" spans="1:6" s="3" customFormat="1" ht="39.950000000000003" customHeight="1" x14ac:dyDescent="0.25">
      <c r="A1" s="112" t="str">
        <f>Rekapitulacija!A1</f>
        <v>Ureditev starega vaškega jedra ob cerkvi sv. Florijana</v>
      </c>
      <c r="B1" s="113"/>
      <c r="C1" s="113"/>
      <c r="D1" s="113"/>
      <c r="E1" s="113"/>
      <c r="F1" s="114"/>
    </row>
    <row r="2" spans="1:6" s="3" customFormat="1" x14ac:dyDescent="0.25">
      <c r="A2" s="4"/>
      <c r="B2" s="5"/>
      <c r="C2" s="6"/>
      <c r="D2" s="20"/>
    </row>
    <row r="3" spans="1:6" s="3" customFormat="1" ht="45" x14ac:dyDescent="0.25">
      <c r="A3" s="24" t="s">
        <v>6</v>
      </c>
      <c r="B3" s="25" t="s">
        <v>5</v>
      </c>
      <c r="C3" s="26" t="s">
        <v>9</v>
      </c>
      <c r="D3" s="26" t="s">
        <v>19</v>
      </c>
      <c r="E3" s="26" t="s">
        <v>10</v>
      </c>
      <c r="F3" s="26" t="s">
        <v>8</v>
      </c>
    </row>
    <row r="4" spans="1:6" s="3" customFormat="1" x14ac:dyDescent="0.25">
      <c r="A4" s="27"/>
      <c r="B4" s="27"/>
      <c r="C4" s="27"/>
      <c r="D4" s="28"/>
      <c r="E4" s="27"/>
      <c r="F4" s="27"/>
    </row>
    <row r="5" spans="1:6" s="34" customFormat="1" x14ac:dyDescent="0.25">
      <c r="A5" s="29" t="s">
        <v>39</v>
      </c>
      <c r="B5" s="30" t="str">
        <f>Rekapitulacija!B14</f>
        <v>Zasaditev</v>
      </c>
      <c r="C5" s="31"/>
      <c r="D5" s="32"/>
      <c r="E5" s="33"/>
      <c r="F5" s="32"/>
    </row>
    <row r="6" spans="1:6" s="34" customFormat="1" x14ac:dyDescent="0.25">
      <c r="A6" s="35"/>
      <c r="B6" s="36"/>
      <c r="C6" s="31"/>
      <c r="D6" s="32"/>
      <c r="E6" s="33"/>
      <c r="F6" s="32"/>
    </row>
    <row r="7" spans="1:6" s="34" customFormat="1" ht="120" x14ac:dyDescent="0.25">
      <c r="A7" s="35"/>
      <c r="B7" s="36" t="s">
        <v>195</v>
      </c>
      <c r="C7" s="31"/>
      <c r="D7" s="32"/>
      <c r="E7" s="33"/>
      <c r="F7" s="32"/>
    </row>
    <row r="8" spans="1:6" s="34" customFormat="1" x14ac:dyDescent="0.25">
      <c r="A8" s="35"/>
      <c r="B8" s="36"/>
      <c r="C8" s="31"/>
      <c r="D8" s="32"/>
      <c r="E8" s="33"/>
      <c r="F8" s="32"/>
    </row>
    <row r="9" spans="1:6" s="44" customFormat="1" x14ac:dyDescent="0.25">
      <c r="A9" s="64" t="s">
        <v>139</v>
      </c>
      <c r="B9" s="58" t="s">
        <v>196</v>
      </c>
      <c r="C9" s="69"/>
      <c r="D9" s="40"/>
      <c r="E9" s="70"/>
      <c r="F9" s="40"/>
    </row>
    <row r="10" spans="1:6" s="44" customFormat="1" x14ac:dyDescent="0.25">
      <c r="A10" s="37"/>
      <c r="B10" s="38"/>
      <c r="C10" s="39"/>
      <c r="D10" s="40"/>
      <c r="E10" s="45"/>
      <c r="F10" s="46"/>
    </row>
    <row r="11" spans="1:6" s="44" customFormat="1" x14ac:dyDescent="0.25">
      <c r="A11" s="64" t="s">
        <v>198</v>
      </c>
      <c r="B11" s="58" t="s">
        <v>197</v>
      </c>
      <c r="C11" s="69"/>
      <c r="D11" s="40"/>
      <c r="E11" s="70"/>
      <c r="F11" s="40"/>
    </row>
    <row r="12" spans="1:6" s="44" customFormat="1" x14ac:dyDescent="0.25">
      <c r="A12" s="37"/>
      <c r="B12" s="38"/>
      <c r="C12" s="39"/>
      <c r="D12" s="40"/>
      <c r="E12" s="45"/>
      <c r="F12" s="46"/>
    </row>
    <row r="13" spans="1:6" s="44" customFormat="1" x14ac:dyDescent="0.25">
      <c r="A13" s="37" t="s">
        <v>16</v>
      </c>
      <c r="B13" s="100" t="s">
        <v>199</v>
      </c>
      <c r="C13" s="39" t="s">
        <v>0</v>
      </c>
      <c r="D13" s="40">
        <v>13</v>
      </c>
      <c r="E13" s="41">
        <v>0</v>
      </c>
      <c r="F13" s="42">
        <f>ROUND(D13*E13,2)</f>
        <v>0</v>
      </c>
    </row>
    <row r="14" spans="1:6" s="44" customFormat="1" x14ac:dyDescent="0.25">
      <c r="A14" s="37"/>
      <c r="B14" s="85" t="s">
        <v>200</v>
      </c>
      <c r="C14" s="39"/>
      <c r="D14" s="40"/>
      <c r="E14" s="45"/>
      <c r="F14" s="46"/>
    </row>
    <row r="15" spans="1:6" s="44" customFormat="1" x14ac:dyDescent="0.25">
      <c r="A15" s="37"/>
      <c r="B15" s="85" t="s">
        <v>201</v>
      </c>
      <c r="C15" s="39"/>
      <c r="D15" s="40"/>
      <c r="E15" s="45"/>
      <c r="F15" s="46"/>
    </row>
    <row r="16" spans="1:6" s="44" customFormat="1" x14ac:dyDescent="0.25">
      <c r="A16" s="37"/>
      <c r="B16" s="38"/>
      <c r="C16" s="39"/>
      <c r="D16" s="40"/>
      <c r="E16" s="45"/>
      <c r="F16" s="46"/>
    </row>
    <row r="17" spans="1:42" x14ac:dyDescent="0.25">
      <c r="A17" s="37" t="s">
        <v>17</v>
      </c>
      <c r="B17" s="100" t="s">
        <v>202</v>
      </c>
      <c r="C17" s="39" t="s">
        <v>0</v>
      </c>
      <c r="D17" s="40">
        <v>23</v>
      </c>
      <c r="E17" s="41">
        <v>0</v>
      </c>
      <c r="F17" s="42">
        <f>ROUND(D17*E17,2)</f>
        <v>0</v>
      </c>
      <c r="G17" s="44"/>
      <c r="H17" s="44"/>
      <c r="I17" s="44"/>
      <c r="J17" s="44"/>
      <c r="K17" s="44"/>
      <c r="L17" s="44"/>
      <c r="M17" s="44"/>
      <c r="N17" s="44"/>
      <c r="O17" s="44"/>
      <c r="P17" s="44"/>
      <c r="Q17" s="44"/>
      <c r="R17" s="44"/>
      <c r="S17" s="44"/>
      <c r="T17" s="44"/>
      <c r="U17" s="44"/>
      <c r="V17" s="44"/>
      <c r="W17" s="44"/>
      <c r="X17" s="44"/>
      <c r="Y17" s="44"/>
      <c r="Z17" s="44"/>
      <c r="AA17" s="44"/>
      <c r="AB17" s="44"/>
      <c r="AC17" s="44"/>
      <c r="AD17" s="44"/>
      <c r="AE17" s="44"/>
      <c r="AF17" s="44"/>
      <c r="AG17" s="44"/>
      <c r="AH17" s="44"/>
      <c r="AI17" s="44"/>
      <c r="AJ17" s="44"/>
      <c r="AK17" s="44"/>
      <c r="AL17" s="44"/>
      <c r="AM17" s="44"/>
      <c r="AN17" s="44"/>
      <c r="AO17" s="44"/>
      <c r="AP17" s="44"/>
    </row>
    <row r="18" spans="1:42" x14ac:dyDescent="0.25">
      <c r="A18" s="37"/>
      <c r="B18" s="85" t="s">
        <v>203</v>
      </c>
      <c r="C18" s="39"/>
      <c r="D18" s="40"/>
      <c r="E18" s="45"/>
      <c r="F18" s="46"/>
      <c r="G18" s="44"/>
      <c r="H18" s="44"/>
      <c r="I18" s="44"/>
      <c r="J18" s="44"/>
      <c r="K18" s="44"/>
      <c r="L18" s="44"/>
      <c r="M18" s="44"/>
      <c r="N18" s="44"/>
      <c r="O18" s="44"/>
      <c r="P18" s="44"/>
      <c r="Q18" s="44"/>
      <c r="R18" s="44"/>
      <c r="S18" s="44"/>
      <c r="T18" s="44"/>
      <c r="U18" s="44"/>
      <c r="V18" s="44"/>
      <c r="W18" s="44"/>
      <c r="X18" s="44"/>
      <c r="Y18" s="44"/>
      <c r="Z18" s="44"/>
      <c r="AA18" s="44"/>
      <c r="AB18" s="44"/>
      <c r="AC18" s="44"/>
      <c r="AD18" s="44"/>
      <c r="AE18" s="44"/>
      <c r="AF18" s="44"/>
      <c r="AG18" s="44"/>
      <c r="AH18" s="44"/>
      <c r="AI18" s="44"/>
      <c r="AJ18" s="44"/>
      <c r="AK18" s="44"/>
      <c r="AL18" s="44"/>
      <c r="AM18" s="44"/>
      <c r="AN18" s="44"/>
      <c r="AO18" s="44"/>
      <c r="AP18" s="44"/>
    </row>
    <row r="19" spans="1:42" ht="30" x14ac:dyDescent="0.25">
      <c r="A19" s="37"/>
      <c r="B19" s="85" t="s">
        <v>204</v>
      </c>
      <c r="C19" s="39"/>
      <c r="D19" s="40"/>
      <c r="E19" s="45"/>
      <c r="F19" s="46"/>
      <c r="G19" s="44"/>
      <c r="H19" s="44"/>
      <c r="I19" s="44"/>
      <c r="J19" s="44"/>
      <c r="K19" s="44"/>
      <c r="L19" s="44"/>
      <c r="M19" s="44"/>
      <c r="N19" s="44"/>
      <c r="O19" s="44"/>
      <c r="P19" s="44"/>
      <c r="Q19" s="44"/>
      <c r="R19" s="44"/>
      <c r="S19" s="44"/>
      <c r="T19" s="44"/>
      <c r="U19" s="44"/>
      <c r="V19" s="44"/>
      <c r="W19" s="44"/>
      <c r="X19" s="44"/>
      <c r="Y19" s="44"/>
      <c r="Z19" s="44"/>
      <c r="AA19" s="44"/>
      <c r="AB19" s="44"/>
      <c r="AC19" s="44"/>
      <c r="AD19" s="44"/>
      <c r="AE19" s="44"/>
      <c r="AF19" s="44"/>
      <c r="AG19" s="44"/>
      <c r="AH19" s="44"/>
      <c r="AI19" s="44"/>
      <c r="AJ19" s="44"/>
      <c r="AK19" s="44"/>
      <c r="AL19" s="44"/>
      <c r="AM19" s="44"/>
      <c r="AN19" s="44"/>
      <c r="AO19" s="44"/>
      <c r="AP19" s="44"/>
    </row>
    <row r="20" spans="1:42" ht="15.75" thickBot="1" x14ac:dyDescent="0.3">
      <c r="A20" s="37"/>
      <c r="B20" s="38"/>
      <c r="C20" s="39"/>
      <c r="D20" s="40"/>
      <c r="E20" s="45"/>
      <c r="F20" s="46"/>
      <c r="G20" s="44"/>
      <c r="H20" s="44"/>
      <c r="I20" s="44"/>
      <c r="J20" s="44"/>
      <c r="K20" s="44"/>
      <c r="L20" s="44"/>
      <c r="M20" s="44"/>
      <c r="N20" s="44"/>
      <c r="O20" s="44"/>
      <c r="P20" s="44"/>
      <c r="Q20" s="44"/>
      <c r="R20" s="44"/>
      <c r="S20" s="44"/>
      <c r="T20" s="44"/>
      <c r="U20" s="44"/>
      <c r="V20" s="44"/>
      <c r="W20" s="44"/>
      <c r="X20" s="44"/>
      <c r="Y20" s="44"/>
      <c r="Z20" s="44"/>
      <c r="AA20" s="44"/>
      <c r="AB20" s="44"/>
      <c r="AC20" s="44"/>
      <c r="AD20" s="44"/>
      <c r="AE20" s="44"/>
      <c r="AF20" s="44"/>
      <c r="AG20" s="44"/>
      <c r="AH20" s="44"/>
      <c r="AI20" s="44"/>
      <c r="AJ20" s="44"/>
      <c r="AK20" s="44"/>
      <c r="AL20" s="44"/>
      <c r="AM20" s="44"/>
      <c r="AN20" s="44"/>
      <c r="AO20" s="44"/>
      <c r="AP20" s="44"/>
    </row>
    <row r="21" spans="1:42" s="34" customFormat="1" ht="16.5" thickTop="1" thickBot="1" x14ac:dyDescent="0.3">
      <c r="A21" s="72" t="s">
        <v>198</v>
      </c>
      <c r="B21" s="73" t="s">
        <v>205</v>
      </c>
      <c r="C21" s="74"/>
      <c r="D21" s="75"/>
      <c r="E21" s="76"/>
      <c r="F21" s="77">
        <f>SUM(F11:F20)</f>
        <v>0</v>
      </c>
    </row>
    <row r="22" spans="1:42" s="43" customFormat="1" ht="15.75" thickTop="1" x14ac:dyDescent="0.25">
      <c r="A22" s="37"/>
      <c r="B22" s="38"/>
      <c r="C22" s="39"/>
      <c r="D22" s="40"/>
      <c r="E22" s="45"/>
      <c r="F22" s="46"/>
    </row>
    <row r="23" spans="1:42" x14ac:dyDescent="0.25">
      <c r="A23" s="64" t="s">
        <v>206</v>
      </c>
      <c r="B23" s="58" t="s">
        <v>207</v>
      </c>
      <c r="C23" s="69"/>
      <c r="D23" s="40"/>
      <c r="E23" s="70"/>
      <c r="F23" s="40"/>
      <c r="G23" s="44"/>
      <c r="H23" s="44"/>
      <c r="I23" s="44"/>
      <c r="J23" s="44"/>
      <c r="K23" s="44"/>
      <c r="L23" s="44"/>
      <c r="M23" s="44"/>
      <c r="N23" s="44"/>
      <c r="O23" s="44"/>
      <c r="P23" s="44"/>
      <c r="Q23" s="44"/>
      <c r="R23" s="44"/>
      <c r="S23" s="44"/>
      <c r="T23" s="44"/>
      <c r="U23" s="44"/>
      <c r="V23" s="44"/>
      <c r="W23" s="44"/>
      <c r="X23" s="44"/>
      <c r="Y23" s="44"/>
      <c r="Z23" s="44"/>
      <c r="AA23" s="44"/>
      <c r="AB23" s="44"/>
      <c r="AC23" s="44"/>
      <c r="AD23" s="44"/>
      <c r="AE23" s="44"/>
      <c r="AF23" s="44"/>
      <c r="AG23" s="44"/>
      <c r="AH23" s="44"/>
      <c r="AI23" s="44"/>
      <c r="AJ23" s="44"/>
      <c r="AK23" s="44"/>
      <c r="AL23" s="44"/>
      <c r="AM23" s="44"/>
      <c r="AN23" s="44"/>
      <c r="AO23" s="44"/>
      <c r="AP23" s="44"/>
    </row>
    <row r="24" spans="1:42" s="43" customFormat="1" x14ac:dyDescent="0.25">
      <c r="A24" s="37"/>
      <c r="B24" s="38"/>
      <c r="C24" s="39"/>
      <c r="D24" s="40"/>
      <c r="E24" s="45"/>
      <c r="F24" s="46"/>
    </row>
    <row r="25" spans="1:42" s="43" customFormat="1" x14ac:dyDescent="0.25">
      <c r="A25" s="37" t="s">
        <v>16</v>
      </c>
      <c r="B25" s="100" t="s">
        <v>208</v>
      </c>
      <c r="C25" s="39" t="s">
        <v>0</v>
      </c>
      <c r="D25" s="40">
        <v>195</v>
      </c>
      <c r="E25" s="41">
        <v>0</v>
      </c>
      <c r="F25" s="42">
        <f>ROUND(D25*E25,2)</f>
        <v>0</v>
      </c>
    </row>
    <row r="26" spans="1:42" s="43" customFormat="1" x14ac:dyDescent="0.25">
      <c r="A26" s="37"/>
      <c r="B26" s="85" t="s">
        <v>209</v>
      </c>
      <c r="C26" s="39"/>
      <c r="D26" s="40"/>
      <c r="E26" s="45"/>
      <c r="F26" s="46"/>
    </row>
    <row r="27" spans="1:42" s="43" customFormat="1" x14ac:dyDescent="0.25">
      <c r="A27" s="37"/>
      <c r="B27" s="85" t="s">
        <v>297</v>
      </c>
      <c r="C27" s="39"/>
      <c r="D27" s="40"/>
      <c r="E27" s="45"/>
      <c r="F27" s="46"/>
    </row>
    <row r="28" spans="1:42" s="43" customFormat="1" x14ac:dyDescent="0.25">
      <c r="A28" s="37"/>
      <c r="B28" s="85" t="s">
        <v>296</v>
      </c>
      <c r="C28" s="39"/>
      <c r="D28" s="40"/>
      <c r="E28" s="45"/>
      <c r="F28" s="46"/>
    </row>
    <row r="29" spans="1:42" s="43" customFormat="1" x14ac:dyDescent="0.25">
      <c r="A29" s="37"/>
      <c r="B29" s="38"/>
      <c r="C29" s="39"/>
      <c r="D29" s="40"/>
      <c r="E29" s="45"/>
      <c r="F29" s="46"/>
    </row>
    <row r="30" spans="1:42" s="43" customFormat="1" x14ac:dyDescent="0.25">
      <c r="A30" s="37" t="s">
        <v>17</v>
      </c>
      <c r="B30" s="100" t="s">
        <v>210</v>
      </c>
      <c r="C30" s="39" t="s">
        <v>0</v>
      </c>
      <c r="D30" s="40">
        <v>500</v>
      </c>
      <c r="E30" s="41">
        <v>0</v>
      </c>
      <c r="F30" s="42">
        <f>ROUND(D30*E30,2)</f>
        <v>0</v>
      </c>
    </row>
    <row r="31" spans="1:42" s="43" customFormat="1" x14ac:dyDescent="0.25">
      <c r="A31" s="37"/>
      <c r="B31" s="85" t="s">
        <v>211</v>
      </c>
      <c r="C31" s="39"/>
      <c r="D31" s="40"/>
      <c r="E31" s="45"/>
      <c r="F31" s="46"/>
    </row>
    <row r="32" spans="1:42" s="43" customFormat="1" x14ac:dyDescent="0.25">
      <c r="A32" s="37"/>
      <c r="B32" s="85" t="s">
        <v>297</v>
      </c>
      <c r="C32" s="39"/>
      <c r="D32" s="40"/>
      <c r="E32" s="45"/>
      <c r="F32" s="46"/>
    </row>
    <row r="33" spans="1:6" s="43" customFormat="1" x14ac:dyDescent="0.25">
      <c r="A33" s="37"/>
      <c r="B33" s="85" t="s">
        <v>298</v>
      </c>
      <c r="C33" s="39"/>
      <c r="D33" s="40"/>
      <c r="E33" s="45"/>
      <c r="F33" s="46"/>
    </row>
    <row r="34" spans="1:6" s="43" customFormat="1" ht="15.75" thickBot="1" x14ac:dyDescent="0.3">
      <c r="A34" s="37"/>
      <c r="B34" s="38"/>
      <c r="C34" s="39"/>
      <c r="D34" s="40"/>
      <c r="E34" s="45"/>
      <c r="F34" s="46"/>
    </row>
    <row r="35" spans="1:6" s="43" customFormat="1" ht="16.5" thickTop="1" thickBot="1" x14ac:dyDescent="0.3">
      <c r="A35" s="72" t="s">
        <v>206</v>
      </c>
      <c r="B35" s="73" t="s">
        <v>212</v>
      </c>
      <c r="C35" s="74"/>
      <c r="D35" s="75"/>
      <c r="E35" s="76"/>
      <c r="F35" s="77">
        <f>SUM(F22:F34)</f>
        <v>0</v>
      </c>
    </row>
    <row r="36" spans="1:6" s="43" customFormat="1" ht="15.75" thickTop="1" x14ac:dyDescent="0.25">
      <c r="A36" s="35"/>
      <c r="B36" s="36"/>
      <c r="C36" s="39"/>
      <c r="D36" s="40"/>
      <c r="E36" s="45"/>
      <c r="F36" s="46"/>
    </row>
    <row r="37" spans="1:6" s="43" customFormat="1" x14ac:dyDescent="0.25">
      <c r="A37" s="64" t="s">
        <v>145</v>
      </c>
      <c r="B37" s="58" t="s">
        <v>213</v>
      </c>
      <c r="C37" s="39"/>
      <c r="D37" s="40"/>
      <c r="E37" s="45"/>
      <c r="F37" s="46"/>
    </row>
    <row r="38" spans="1:6" s="43" customFormat="1" x14ac:dyDescent="0.25">
      <c r="A38" s="37"/>
      <c r="B38" s="38"/>
      <c r="C38" s="39"/>
      <c r="D38" s="40"/>
      <c r="E38" s="45"/>
      <c r="F38" s="46"/>
    </row>
    <row r="39" spans="1:6" s="43" customFormat="1" ht="30" x14ac:dyDescent="0.25">
      <c r="A39" s="37" t="s">
        <v>16</v>
      </c>
      <c r="B39" s="38" t="s">
        <v>299</v>
      </c>
      <c r="C39" s="39" t="s">
        <v>3</v>
      </c>
      <c r="D39" s="40">
        <f>0.2*(D13+D17)+(D25+D30)*0.033</f>
        <v>30.135000000000002</v>
      </c>
      <c r="E39" s="41">
        <v>0</v>
      </c>
      <c r="F39" s="42">
        <f>ROUND(D39*E39,2)</f>
        <v>0</v>
      </c>
    </row>
    <row r="40" spans="1:6" s="43" customFormat="1" x14ac:dyDescent="0.25">
      <c r="A40" s="37"/>
      <c r="B40" s="38"/>
      <c r="C40" s="39"/>
      <c r="D40" s="40"/>
      <c r="E40" s="45"/>
      <c r="F40" s="46"/>
    </row>
    <row r="41" spans="1:6" s="43" customFormat="1" ht="30" x14ac:dyDescent="0.25">
      <c r="A41" s="37" t="s">
        <v>17</v>
      </c>
      <c r="B41" s="38" t="s">
        <v>300</v>
      </c>
      <c r="C41" s="39" t="s">
        <v>214</v>
      </c>
      <c r="D41" s="40">
        <v>10675</v>
      </c>
      <c r="E41" s="41">
        <v>0</v>
      </c>
      <c r="F41" s="42">
        <f>ROUND(D41*E41,2)</f>
        <v>0</v>
      </c>
    </row>
    <row r="42" spans="1:6" s="43" customFormat="1" x14ac:dyDescent="0.25">
      <c r="A42" s="37"/>
      <c r="B42" s="38"/>
      <c r="C42" s="39"/>
      <c r="D42" s="40"/>
      <c r="E42" s="45"/>
      <c r="F42" s="46"/>
    </row>
    <row r="43" spans="1:6" s="43" customFormat="1" ht="75" x14ac:dyDescent="0.25">
      <c r="A43" s="37" t="s">
        <v>15</v>
      </c>
      <c r="B43" s="38" t="s">
        <v>301</v>
      </c>
      <c r="C43" s="39" t="s">
        <v>11</v>
      </c>
      <c r="D43" s="40">
        <v>36</v>
      </c>
      <c r="E43" s="41">
        <v>0</v>
      </c>
      <c r="F43" s="42">
        <f>ROUND(D43*E43,2)</f>
        <v>0</v>
      </c>
    </row>
    <row r="44" spans="1:6" s="43" customFormat="1" ht="15.75" thickBot="1" x14ac:dyDescent="0.3">
      <c r="A44" s="37"/>
      <c r="B44" s="38"/>
      <c r="C44" s="39"/>
      <c r="D44" s="40"/>
      <c r="E44" s="45"/>
      <c r="F44" s="46"/>
    </row>
    <row r="45" spans="1:6" s="43" customFormat="1" ht="16.5" thickTop="1" thickBot="1" x14ac:dyDescent="0.3">
      <c r="A45" s="72" t="s">
        <v>145</v>
      </c>
      <c r="B45" s="73" t="s">
        <v>215</v>
      </c>
      <c r="C45" s="74"/>
      <c r="D45" s="75"/>
      <c r="E45" s="76"/>
      <c r="F45" s="77">
        <f>SUM(F36:F44)</f>
        <v>0</v>
      </c>
    </row>
    <row r="46" spans="1:6" s="43" customFormat="1" ht="15.75" thickTop="1" x14ac:dyDescent="0.25">
      <c r="A46" s="37"/>
      <c r="B46" s="38"/>
      <c r="C46" s="39"/>
      <c r="D46" s="40"/>
      <c r="E46" s="45"/>
      <c r="F46" s="46"/>
    </row>
    <row r="47" spans="1:6" s="43" customFormat="1" x14ac:dyDescent="0.25">
      <c r="A47" s="64" t="s">
        <v>216</v>
      </c>
      <c r="B47" s="58" t="s">
        <v>217</v>
      </c>
      <c r="C47" s="39"/>
      <c r="D47" s="40"/>
      <c r="E47" s="45"/>
      <c r="F47" s="46"/>
    </row>
    <row r="48" spans="1:6" s="43" customFormat="1" x14ac:dyDescent="0.25">
      <c r="A48" s="37"/>
      <c r="B48" s="38"/>
      <c r="C48" s="39"/>
      <c r="D48" s="40"/>
      <c r="E48" s="45"/>
      <c r="F48" s="46"/>
    </row>
    <row r="49" spans="1:6" s="43" customFormat="1" ht="60" x14ac:dyDescent="0.25">
      <c r="A49" s="37" t="s">
        <v>16</v>
      </c>
      <c r="B49" s="38" t="s">
        <v>302</v>
      </c>
      <c r="C49" s="39" t="s">
        <v>0</v>
      </c>
      <c r="D49" s="40">
        <v>36</v>
      </c>
      <c r="E49" s="41">
        <v>0</v>
      </c>
      <c r="F49" s="42">
        <f>ROUND(D49*E49,2)</f>
        <v>0</v>
      </c>
    </row>
    <row r="50" spans="1:6" s="43" customFormat="1" ht="15.75" thickBot="1" x14ac:dyDescent="0.3">
      <c r="A50" s="37"/>
      <c r="B50" s="38"/>
      <c r="C50" s="39"/>
      <c r="D50" s="40"/>
      <c r="E50" s="45"/>
      <c r="F50" s="46"/>
    </row>
    <row r="51" spans="1:6" s="34" customFormat="1" ht="16.5" thickTop="1" thickBot="1" x14ac:dyDescent="0.3">
      <c r="A51" s="72" t="s">
        <v>146</v>
      </c>
      <c r="B51" s="73" t="s">
        <v>13</v>
      </c>
      <c r="C51" s="74"/>
      <c r="D51" s="75"/>
      <c r="E51" s="76"/>
      <c r="F51" s="77">
        <f>SUM(F46:F50)</f>
        <v>0</v>
      </c>
    </row>
    <row r="52" spans="1:6" s="43" customFormat="1" ht="16.5" thickTop="1" thickBot="1" x14ac:dyDescent="0.3">
      <c r="A52" s="86"/>
      <c r="B52" s="87"/>
      <c r="C52" s="88"/>
      <c r="D52" s="89"/>
      <c r="E52" s="90"/>
      <c r="F52" s="91"/>
    </row>
    <row r="53" spans="1:6" s="55" customFormat="1" ht="15.75" thickBot="1" x14ac:dyDescent="0.3">
      <c r="A53" s="49" t="s">
        <v>39</v>
      </c>
      <c r="B53" s="50" t="str">
        <f>"Skupaj "&amp;"("&amp;Rekapitulacija!B14&amp;")"</f>
        <v>Skupaj (Zasaditev)</v>
      </c>
      <c r="C53" s="51"/>
      <c r="D53" s="52"/>
      <c r="E53" s="53"/>
      <c r="F53" s="54">
        <f>F51+F45+F35+F21</f>
        <v>0</v>
      </c>
    </row>
  </sheetData>
  <sheetProtection algorithmName="SHA-512" hashValue="ABvadgQWOr4lx6WNN3RB2qmDbs/DzO5lsWiorWIyCCTNK1f6UW5V87kEhcXs4jsOZchch4dwkx48R4SUnuiB7g==" saltValue="n08OnCAv6Jr5VBiQNDvFvg==" spinCount="100000" sheet="1" objects="1" scenarios="1"/>
  <mergeCells count="1">
    <mergeCell ref="A1:F1"/>
  </mergeCells>
  <pageMargins left="0.70866141732283472" right="0.70866141732283472" top="0.74803149606299213" bottom="0.74803149606299213" header="0.31496062992125984" footer="0.31496062992125984"/>
  <pageSetup paperSize="9" scale="78"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Delovni listi</vt:lpstr>
      </vt:variant>
      <vt:variant>
        <vt:i4>12</vt:i4>
      </vt:variant>
      <vt:variant>
        <vt:lpstr>Imenovani obsegi</vt:lpstr>
      </vt:variant>
      <vt:variant>
        <vt:i4>23</vt:i4>
      </vt:variant>
    </vt:vector>
  </HeadingPairs>
  <TitlesOfParts>
    <vt:vector size="35" baseType="lpstr">
      <vt:lpstr>Rekapitulacija</vt:lpstr>
      <vt:lpstr>A. Preddela</vt:lpstr>
      <vt:lpstr>B. Zemeljska dela</vt:lpstr>
      <vt:lpstr>C. Zgornji ustroj</vt:lpstr>
      <vt:lpstr>D. Prometna signalizacija</vt:lpstr>
      <vt:lpstr>E. Meteorna kanalizacija</vt:lpstr>
      <vt:lpstr>F. Javna razsvetljava</vt:lpstr>
      <vt:lpstr>G. Prestavitve</vt:lpstr>
      <vt:lpstr>H. Zasaditev</vt:lpstr>
      <vt:lpstr>RC-Del. sila</vt:lpstr>
      <vt:lpstr>RC-Materiali</vt:lpstr>
      <vt:lpstr>RC-Izvaj. oprema</vt:lpstr>
      <vt:lpstr>'A. Preddela'!Področje_tiskanja</vt:lpstr>
      <vt:lpstr>'B. Zemeljska dela'!Področje_tiskanja</vt:lpstr>
      <vt:lpstr>'C. Zgornji ustroj'!Področje_tiskanja</vt:lpstr>
      <vt:lpstr>'D. Prometna signalizacija'!Področje_tiskanja</vt:lpstr>
      <vt:lpstr>'E. Meteorna kanalizacija'!Področje_tiskanja</vt:lpstr>
      <vt:lpstr>'F. Javna razsvetljava'!Področje_tiskanja</vt:lpstr>
      <vt:lpstr>'G. Prestavitve'!Področje_tiskanja</vt:lpstr>
      <vt:lpstr>'H. Zasaditev'!Področje_tiskanja</vt:lpstr>
      <vt:lpstr>'RC-Del. sila'!Področje_tiskanja</vt:lpstr>
      <vt:lpstr>'RC-Izvaj. oprema'!Področje_tiskanja</vt:lpstr>
      <vt:lpstr>'RC-Materiali'!Področje_tiskanja</vt:lpstr>
      <vt:lpstr>Rekapitulacija!Področje_tiskanja</vt:lpstr>
      <vt:lpstr>'A. Preddela'!Tiskanje_naslovov</vt:lpstr>
      <vt:lpstr>'B. Zemeljska dela'!Tiskanje_naslovov</vt:lpstr>
      <vt:lpstr>'C. Zgornji ustroj'!Tiskanje_naslovov</vt:lpstr>
      <vt:lpstr>'D. Prometna signalizacija'!Tiskanje_naslovov</vt:lpstr>
      <vt:lpstr>'E. Meteorna kanalizacija'!Tiskanje_naslovov</vt:lpstr>
      <vt:lpstr>'F. Javna razsvetljava'!Tiskanje_naslovov</vt:lpstr>
      <vt:lpstr>'G. Prestavitve'!Tiskanje_naslovov</vt:lpstr>
      <vt:lpstr>'H. Zasaditev'!Tiskanje_naslovov</vt:lpstr>
      <vt:lpstr>'RC-Del. sila'!Tiskanje_naslovov</vt:lpstr>
      <vt:lpstr>'RC-Izvaj. oprema'!Tiskanje_naslovov</vt:lpstr>
      <vt:lpstr>'RC-Materiali'!Tiskanje_naslovov</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Vlado Jerant</dc:creator>
  <cp:lastModifiedBy>Viktor Torkar</cp:lastModifiedBy>
  <cp:lastPrinted>2021-02-04T12:57:59Z</cp:lastPrinted>
  <dcterms:created xsi:type="dcterms:W3CDTF">2011-10-13T10:26:59Z</dcterms:created>
  <dcterms:modified xsi:type="dcterms:W3CDTF">2021-02-04T13:11:52Z</dcterms:modified>
</cp:coreProperties>
</file>