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viktor.torkar\Dokumenti\Javna razsvetljava\2020-2022\"/>
    </mc:Choice>
  </mc:AlternateContent>
  <bookViews>
    <workbookView xWindow="480" yWindow="90" windowWidth="6540" windowHeight="9315" activeTab="1"/>
  </bookViews>
  <sheets>
    <sheet name="REKAPITULACIJA" sheetId="9" r:id="rId1"/>
    <sheet name="CENIK" sheetId="10" r:id="rId2"/>
  </sheets>
  <externalReferences>
    <externalReference r:id="rId3"/>
  </externalReferences>
  <definedNames>
    <definedName name="_xlnm.Print_Area" localSheetId="1">CENIK!$A$1:$F$189</definedName>
    <definedName name="_xlnm.Print_Titles" localSheetId="1">CENIK!$1:$8</definedName>
  </definedNames>
  <calcPr calcId="162913" fullCalcOnLoad="1"/>
</workbook>
</file>

<file path=xl/calcChain.xml><?xml version="1.0" encoding="utf-8"?>
<calcChain xmlns="http://schemas.openxmlformats.org/spreadsheetml/2006/main">
  <c r="F23" i="10" l="1"/>
  <c r="F17" i="10"/>
  <c r="F155" i="10"/>
  <c r="F183" i="10"/>
  <c r="F182" i="10"/>
  <c r="F181" i="10"/>
  <c r="F180" i="10"/>
  <c r="F179" i="10"/>
  <c r="F178" i="10"/>
  <c r="F177" i="10"/>
  <c r="F176" i="10"/>
  <c r="F175" i="10"/>
  <c r="F174" i="10"/>
  <c r="F173" i="10"/>
  <c r="F172" i="10"/>
  <c r="F171" i="10"/>
  <c r="F170" i="10"/>
  <c r="F167" i="10"/>
  <c r="F166" i="10"/>
  <c r="F165" i="10"/>
  <c r="F164" i="10"/>
  <c r="F163" i="10"/>
  <c r="F162" i="10"/>
  <c r="F161" i="10"/>
  <c r="F160" i="10"/>
  <c r="F159" i="10"/>
  <c r="F158" i="10"/>
  <c r="F152" i="10"/>
  <c r="F151" i="10"/>
  <c r="F150" i="10"/>
  <c r="F149" i="10"/>
  <c r="F148" i="10"/>
  <c r="F147" i="10"/>
  <c r="F146" i="10"/>
  <c r="F145" i="10"/>
  <c r="F144" i="10"/>
  <c r="F143" i="10"/>
  <c r="F142" i="10"/>
  <c r="F141" i="10"/>
  <c r="F140" i="10"/>
  <c r="F139" i="10"/>
  <c r="F136" i="10"/>
  <c r="F135" i="10"/>
  <c r="F134" i="10"/>
  <c r="F133" i="10"/>
  <c r="F132" i="10"/>
  <c r="F131" i="10"/>
  <c r="F130" i="10"/>
  <c r="F129" i="10"/>
  <c r="F128" i="10"/>
  <c r="F127" i="10"/>
  <c r="F126" i="10"/>
  <c r="F125" i="10"/>
  <c r="F124" i="10"/>
  <c r="F123" i="10"/>
  <c r="F120" i="10"/>
  <c r="F119" i="10"/>
  <c r="F118" i="10"/>
  <c r="F117" i="10"/>
  <c r="F116" i="10"/>
  <c r="F115" i="10"/>
  <c r="F114" i="10"/>
  <c r="F113" i="10"/>
  <c r="F112" i="10"/>
  <c r="F111" i="10"/>
  <c r="F110" i="10"/>
  <c r="F109" i="10"/>
  <c r="F106" i="10"/>
  <c r="F105" i="10"/>
  <c r="F104" i="10"/>
  <c r="F103" i="10"/>
  <c r="F102" i="10"/>
  <c r="F101" i="10"/>
  <c r="F100" i="10"/>
  <c r="F99" i="10"/>
  <c r="F98" i="10"/>
  <c r="F97" i="10"/>
  <c r="F94" i="10"/>
  <c r="F93" i="10"/>
  <c r="F92" i="10"/>
  <c r="F91" i="10"/>
  <c r="F90" i="10"/>
  <c r="F89" i="10"/>
  <c r="F88" i="10"/>
  <c r="F87" i="10"/>
  <c r="F86" i="10"/>
  <c r="F85" i="10"/>
  <c r="F84" i="10"/>
  <c r="F83" i="10"/>
  <c r="F82" i="10"/>
  <c r="F81" i="10"/>
  <c r="F80" i="10"/>
  <c r="F79" i="10"/>
  <c r="F78" i="10"/>
  <c r="F77" i="10"/>
  <c r="F76" i="10"/>
  <c r="F75" i="10"/>
  <c r="F74" i="10"/>
  <c r="F73" i="10"/>
  <c r="F72" i="10"/>
  <c r="F71" i="10"/>
  <c r="F70" i="10"/>
  <c r="F69" i="10"/>
  <c r="F68" i="10"/>
  <c r="F67" i="10"/>
  <c r="F66" i="10"/>
  <c r="F65" i="10"/>
  <c r="F64" i="10"/>
  <c r="F63" i="10"/>
  <c r="F62" i="10"/>
  <c r="F61" i="10"/>
  <c r="F60" i="10"/>
  <c r="F59" i="10"/>
  <c r="F58" i="10"/>
  <c r="F54" i="10"/>
  <c r="F57" i="10"/>
  <c r="F56" i="10"/>
  <c r="F55" i="10"/>
  <c r="F53" i="10"/>
  <c r="F52" i="10"/>
  <c r="F51" i="10"/>
  <c r="F49" i="10"/>
  <c r="F48" i="10"/>
  <c r="F47" i="10"/>
  <c r="F50" i="10"/>
  <c r="F46" i="10"/>
  <c r="F45" i="10"/>
  <c r="F44" i="10"/>
  <c r="F43" i="10"/>
  <c r="F42" i="10"/>
  <c r="F41" i="10"/>
  <c r="F40" i="10"/>
  <c r="F37" i="10"/>
  <c r="F39" i="10"/>
  <c r="F35" i="10"/>
  <c r="F34" i="10"/>
  <c r="F33" i="10"/>
  <c r="F38" i="10"/>
  <c r="F36" i="10"/>
  <c r="F32" i="10"/>
  <c r="F31" i="10"/>
  <c r="F30" i="10"/>
  <c r="F29" i="10"/>
  <c r="F21" i="10"/>
  <c r="F20" i="10"/>
  <c r="F25" i="10"/>
  <c r="F24" i="10"/>
  <c r="F22" i="10"/>
  <c r="F26" i="10"/>
  <c r="F10" i="10"/>
  <c r="F11" i="10"/>
  <c r="F12" i="10"/>
  <c r="F13" i="10"/>
  <c r="F14" i="10"/>
  <c r="F15" i="10"/>
  <c r="F16" i="10"/>
  <c r="F185" i="10"/>
  <c r="F186" i="10"/>
  <c r="E187" i="10"/>
  <c r="F187" i="10"/>
  <c r="F188" i="10"/>
  <c r="C6" i="9"/>
  <c r="D6" i="9"/>
  <c r="A6" i="9"/>
  <c r="C7" i="9"/>
  <c r="C8" i="9"/>
  <c r="D7" i="9"/>
  <c r="E7" i="9"/>
  <c r="D8" i="9"/>
  <c r="E8" i="9"/>
  <c r="C9" i="9"/>
  <c r="D9" i="9"/>
  <c r="E6" i="9"/>
  <c r="E9" i="9"/>
</calcChain>
</file>

<file path=xl/sharedStrings.xml><?xml version="1.0" encoding="utf-8"?>
<sst xmlns="http://schemas.openxmlformats.org/spreadsheetml/2006/main" count="515" uniqueCount="363">
  <si>
    <t>m2</t>
  </si>
  <si>
    <t>ura</t>
  </si>
  <si>
    <t>zamenjava varovalnega vložka in priključnega elementa na kandelabru</t>
  </si>
  <si>
    <t>zamenjava varovalnega vložka na kandelabru</t>
  </si>
  <si>
    <t>popravilo svetilke brez zamenjave materiala</t>
  </si>
  <si>
    <t>priključitev in odklop začasnega porabnika na omrežje JR v kandelabru</t>
  </si>
  <si>
    <t>KANDELABRI</t>
  </si>
  <si>
    <t>KABLOVODI</t>
  </si>
  <si>
    <t>PRIŽIGALIŠČA</t>
  </si>
  <si>
    <t>redni letni pregled, očiščenje tujkov, ureditev oznak in obnova priloženih enopolnih shem</t>
  </si>
  <si>
    <t>zamenjava varovalnega vložka NV od 25 A do 100 A</t>
  </si>
  <si>
    <t>zamenjava varovalnega vložka DO od 16 A do 25 A</t>
  </si>
  <si>
    <t>zamenjava fotoreleja in nastavitev parametrov</t>
  </si>
  <si>
    <t>zamenjava kontaktorja od 16 A do 40 A</t>
  </si>
  <si>
    <t>zamenjava kontaktorja 40 A</t>
  </si>
  <si>
    <t>zamenjava prižigališča na betonski temelj</t>
  </si>
  <si>
    <t>vnos vsakega posega v objekte JR, ažurirano na mikrolokacijo po šifrantu objektov v katastru</t>
  </si>
  <si>
    <t>izvajanje po zakonu predpisanih meritev na napravah</t>
  </si>
  <si>
    <t>režijska ura</t>
  </si>
  <si>
    <t>mini bager</t>
  </si>
  <si>
    <t>rovokopač</t>
  </si>
  <si>
    <t>varovalka D II</t>
  </si>
  <si>
    <t>varovalka D O</t>
  </si>
  <si>
    <t>vžigalna tuljava</t>
  </si>
  <si>
    <t>starter</t>
  </si>
  <si>
    <t>grlo E 27</t>
  </si>
  <si>
    <t>kontaktor KN 16</t>
  </si>
  <si>
    <t>kontaktor KN 30</t>
  </si>
  <si>
    <t>foto komplet</t>
  </si>
  <si>
    <t xml:space="preserve">zamenjava fotokompleta </t>
  </si>
  <si>
    <t>zamenjava varovalke</t>
  </si>
  <si>
    <t>vezava na omrežju</t>
  </si>
  <si>
    <t>prestavitev SKS</t>
  </si>
  <si>
    <t>podnožje PMM</t>
  </si>
  <si>
    <t>varovalka PMV</t>
  </si>
  <si>
    <t>kabel PPOO 4x16 mm2 Al</t>
  </si>
  <si>
    <t>kandelaber višine 9 m</t>
  </si>
  <si>
    <t>trafo 12V 20W</t>
  </si>
  <si>
    <t>nosilec svetilke</t>
  </si>
  <si>
    <t>vrv jeklena</t>
  </si>
  <si>
    <t>m</t>
  </si>
  <si>
    <t>sponka INOX</t>
  </si>
  <si>
    <t>zaponka INOX</t>
  </si>
  <si>
    <t>prestavitev znaka "Vi vozite"</t>
  </si>
  <si>
    <t>sponka zatezna SKS</t>
  </si>
  <si>
    <t>predelava v omari za prižiganje</t>
  </si>
  <si>
    <t>prevezave, vezava v drogu, ozemljitev</t>
  </si>
  <si>
    <t>preizkus obstoječih kablov</t>
  </si>
  <si>
    <t>kpl</t>
  </si>
  <si>
    <t>električne meritve</t>
  </si>
  <si>
    <t>dobava in položitev kabla</t>
  </si>
  <si>
    <t>dušilka 36W</t>
  </si>
  <si>
    <t>dušilka 250W</t>
  </si>
  <si>
    <t>varovalka D III</t>
  </si>
  <si>
    <t>varovalka NV</t>
  </si>
  <si>
    <t>steklo UL</t>
  </si>
  <si>
    <t>kontaktor KN 9</t>
  </si>
  <si>
    <t>kontaktor KN 22</t>
  </si>
  <si>
    <t>kandelaber višine 5,5 m</t>
  </si>
  <si>
    <t>kandelaber višine 6,5 m</t>
  </si>
  <si>
    <t>kandelaber višine 11 m</t>
  </si>
  <si>
    <t>določitev mesta napake, iskanje napake z instrumentom</t>
  </si>
  <si>
    <t>dobava in položitev opozorilnega traku</t>
  </si>
  <si>
    <t>zasip kabelskega jarka, ureditev trase</t>
  </si>
  <si>
    <t>odvoz odvečnega materiala in drogov na deponijo</t>
  </si>
  <si>
    <t>prestavitev konzole na nov drog</t>
  </si>
  <si>
    <t>začasni priklop</t>
  </si>
  <si>
    <t>izrez v drog</t>
  </si>
  <si>
    <t>dobava in polaganje pocinkanega valjanca</t>
  </si>
  <si>
    <t>zamenjava pokrova jaška JR</t>
  </si>
  <si>
    <t>nastavitev fotocelice</t>
  </si>
  <si>
    <t>zamenjava varovalke v drogu</t>
  </si>
  <si>
    <t>kg</t>
  </si>
  <si>
    <t>barva temeljna za kandelabre</t>
  </si>
  <si>
    <t>barva siva za kandelabre</t>
  </si>
  <si>
    <t>montaža, zamenjava ključavnice</t>
  </si>
  <si>
    <t>kapa varovalke KII</t>
  </si>
  <si>
    <t>kapa varovalke KIII</t>
  </si>
  <si>
    <t>postavitev in odstranitev začasnega voda</t>
  </si>
  <si>
    <t>Monter, elektromenter</t>
  </si>
  <si>
    <t xml:space="preserve">stikalo </t>
  </si>
  <si>
    <t>EZN komplet</t>
  </si>
  <si>
    <t>podnožje PK</t>
  </si>
  <si>
    <t>omara PMO</t>
  </si>
  <si>
    <t>letev za "O"</t>
  </si>
  <si>
    <t>prestavitev omare in prevezava, priklop, preizkus</t>
  </si>
  <si>
    <t>podaljšanje kandelabra (delo in material)</t>
  </si>
  <si>
    <t>rele 220V</t>
  </si>
  <si>
    <t>steklo vrat omare</t>
  </si>
  <si>
    <t>odmične spone za omarico PMO</t>
  </si>
  <si>
    <t>vrata PMO</t>
  </si>
  <si>
    <t>omara PMO 1/4</t>
  </si>
  <si>
    <t>omara PMO 1/2</t>
  </si>
  <si>
    <t>ključavnica JR-elektro</t>
  </si>
  <si>
    <t>utripalec dvojni</t>
  </si>
  <si>
    <t>vratca za kandelaber</t>
  </si>
  <si>
    <t>izvedba trifaznega kabelskega odcepa v ostoječem NN priključnem polju</t>
  </si>
  <si>
    <t>obbetoniranje PVC cevi pri prehodih in uvozih</t>
  </si>
  <si>
    <t>energetski kabel</t>
  </si>
  <si>
    <t>podkop pod robnikom-betonskim temeljem</t>
  </si>
  <si>
    <t>dobava in polaganje asfaltbetona</t>
  </si>
  <si>
    <t>kabel PGP</t>
  </si>
  <si>
    <t>FID stikalo</t>
  </si>
  <si>
    <t>podnožje PMO</t>
  </si>
  <si>
    <t>P žica</t>
  </si>
  <si>
    <t>PVC cev</t>
  </si>
  <si>
    <t>izvedba temelja za drog JR</t>
  </si>
  <si>
    <t>položitev rebraste cevi v kabelski jarek</t>
  </si>
  <si>
    <t>strojni izkop kabelskega jarka širine 0,4 x 0,7 m</t>
  </si>
  <si>
    <t>ročni odkop kabelskega jarka širine 0,4 x 0,7 m</t>
  </si>
  <si>
    <t>iskanje napake (predhodna najava)</t>
  </si>
  <si>
    <t>popravilo vrat omare</t>
  </si>
  <si>
    <t xml:space="preserve">dušilka 150W </t>
  </si>
  <si>
    <t xml:space="preserve">dušilka 70W </t>
  </si>
  <si>
    <t>kos</t>
  </si>
  <si>
    <t>senčnik pri svetilki</t>
  </si>
  <si>
    <t>astro ura</t>
  </si>
  <si>
    <t>zapora ceste</t>
  </si>
  <si>
    <t>dušilka 36W - elektronska</t>
  </si>
  <si>
    <t>steklo MODUS</t>
  </si>
  <si>
    <t>zamenjava reduktorja</t>
  </si>
  <si>
    <t>pregled delovanja</t>
  </si>
  <si>
    <t>podnožje PMV</t>
  </si>
  <si>
    <t>ozemljitvena sonda</t>
  </si>
  <si>
    <t>KV delavec - elektrotehnik-energetik</t>
  </si>
  <si>
    <t>PKV delavec - elektrikar-energetik</t>
  </si>
  <si>
    <t>dušilka 250W - MHgl</t>
  </si>
  <si>
    <t>tovorno vozilo do 7,5 t</t>
  </si>
  <si>
    <t>tovorno vozilo z dvigalom - HIAB</t>
  </si>
  <si>
    <t>reducir</t>
  </si>
  <si>
    <t>konzola vročecinkana</t>
  </si>
  <si>
    <t>zaščita droga proti pasjemu urinu - termo skrčna</t>
  </si>
  <si>
    <t>drog za zastave</t>
  </si>
  <si>
    <t>Št. postavke</t>
  </si>
  <si>
    <t>Opis</t>
  </si>
  <si>
    <t>Znesek v EUR brez DDV</t>
  </si>
  <si>
    <t>Davek na dodano vrednost (DDV)</t>
  </si>
  <si>
    <t>Znesek v EUR z DDV</t>
  </si>
  <si>
    <t>SKUPAJ</t>
  </si>
  <si>
    <t>podpis odgovorne osebe</t>
  </si>
  <si>
    <t>žig</t>
  </si>
  <si>
    <t>Enota</t>
  </si>
  <si>
    <t>Količina</t>
  </si>
  <si>
    <t>1.1</t>
  </si>
  <si>
    <t>VZDRŽEVANJE JAVNE RAZSVETLJAVE NA OBMOČJU OBČINE TRZIN V LETIH 2020 – 2022</t>
  </si>
  <si>
    <t>TIP SVETILKE</t>
  </si>
  <si>
    <t>ŽARNICE</t>
  </si>
  <si>
    <t>varčna (36W)</t>
  </si>
  <si>
    <t>natrij (70W)</t>
  </si>
  <si>
    <t>natrij (150W)</t>
  </si>
  <si>
    <t>natrij (250W)</t>
  </si>
  <si>
    <t>metalhalogen (250W)</t>
  </si>
  <si>
    <t>metalhalogen (400W)</t>
  </si>
  <si>
    <t>2.1</t>
  </si>
  <si>
    <t>2.2</t>
  </si>
  <si>
    <t>2.3</t>
  </si>
  <si>
    <t>2.5</t>
  </si>
  <si>
    <t>2.6</t>
  </si>
  <si>
    <t>3</t>
  </si>
  <si>
    <t>OSTALI MATERIAL</t>
  </si>
  <si>
    <t>2</t>
  </si>
  <si>
    <t>1.2</t>
  </si>
  <si>
    <t>1.3</t>
  </si>
  <si>
    <t>1.4</t>
  </si>
  <si>
    <t>1.5</t>
  </si>
  <si>
    <t>1.6</t>
  </si>
  <si>
    <t>1.7</t>
  </si>
  <si>
    <t>3.1</t>
  </si>
  <si>
    <t>3.2</t>
  </si>
  <si>
    <t>3.3</t>
  </si>
  <si>
    <t>3.4</t>
  </si>
  <si>
    <t>3.5</t>
  </si>
  <si>
    <t>3.6</t>
  </si>
  <si>
    <t>3.7</t>
  </si>
  <si>
    <t>3.8</t>
  </si>
  <si>
    <t>3.9</t>
  </si>
  <si>
    <t>3.10</t>
  </si>
  <si>
    <t>3.11</t>
  </si>
  <si>
    <t>3.13</t>
  </si>
  <si>
    <t>3.14</t>
  </si>
  <si>
    <t>3.16</t>
  </si>
  <si>
    <t>3.17</t>
  </si>
  <si>
    <t>3.18</t>
  </si>
  <si>
    <t>3.19</t>
  </si>
  <si>
    <t>3.20</t>
  </si>
  <si>
    <t>3.21</t>
  </si>
  <si>
    <t>3.22</t>
  </si>
  <si>
    <t>3.23</t>
  </si>
  <si>
    <t>3.24</t>
  </si>
  <si>
    <t>3.25</t>
  </si>
  <si>
    <t>3.26</t>
  </si>
  <si>
    <t>3.27</t>
  </si>
  <si>
    <t>3.28</t>
  </si>
  <si>
    <t>3.29</t>
  </si>
  <si>
    <t>3.30</t>
  </si>
  <si>
    <t>3.31</t>
  </si>
  <si>
    <t>3.32</t>
  </si>
  <si>
    <t>3.33</t>
  </si>
  <si>
    <t>3.34</t>
  </si>
  <si>
    <t>3.35</t>
  </si>
  <si>
    <t>3.36</t>
  </si>
  <si>
    <t>3.37</t>
  </si>
  <si>
    <t>3.38</t>
  </si>
  <si>
    <t>3.39</t>
  </si>
  <si>
    <t>3.40</t>
  </si>
  <si>
    <t>3.41</t>
  </si>
  <si>
    <t>3.42</t>
  </si>
  <si>
    <t>3.43</t>
  </si>
  <si>
    <t>3.44</t>
  </si>
  <si>
    <t>3.45</t>
  </si>
  <si>
    <t>3.46</t>
  </si>
  <si>
    <t>3.47</t>
  </si>
  <si>
    <t>3.48</t>
  </si>
  <si>
    <t>3.49</t>
  </si>
  <si>
    <t>3.50</t>
  </si>
  <si>
    <t>3.51</t>
  </si>
  <si>
    <t>3.52</t>
  </si>
  <si>
    <t>3.53</t>
  </si>
  <si>
    <t>3.54</t>
  </si>
  <si>
    <t>3.55</t>
  </si>
  <si>
    <t>3.56</t>
  </si>
  <si>
    <t>3.57</t>
  </si>
  <si>
    <t>3.58</t>
  </si>
  <si>
    <t>3.59</t>
  </si>
  <si>
    <t>3.60</t>
  </si>
  <si>
    <t>3.61</t>
  </si>
  <si>
    <t>3.62</t>
  </si>
  <si>
    <t>3.63</t>
  </si>
  <si>
    <t>3.64</t>
  </si>
  <si>
    <t>3.65</t>
  </si>
  <si>
    <t>3.66</t>
  </si>
  <si>
    <t>elektronska dušilka z redukcijsko napravo npr. 150W Na (polno delovanje na 140W ali manj, redukcija do 60W ali manj)</t>
  </si>
  <si>
    <t>4</t>
  </si>
  <si>
    <t>STORITVE PRI VZDRŽEVANJU JAVNE RAZSVETLJAVE</t>
  </si>
  <si>
    <t>4.1</t>
  </si>
  <si>
    <t>4.2</t>
  </si>
  <si>
    <t>4.3</t>
  </si>
  <si>
    <t>4.4</t>
  </si>
  <si>
    <t>4.5</t>
  </si>
  <si>
    <t>4.6</t>
  </si>
  <si>
    <t>4.7</t>
  </si>
  <si>
    <t>4.8</t>
  </si>
  <si>
    <t>4.9</t>
  </si>
  <si>
    <t>4.10</t>
  </si>
  <si>
    <t>5</t>
  </si>
  <si>
    <t>5.1</t>
  </si>
  <si>
    <t>5.2</t>
  </si>
  <si>
    <t>5.3</t>
  </si>
  <si>
    <t>5.4</t>
  </si>
  <si>
    <t>5.5</t>
  </si>
  <si>
    <t>5.6</t>
  </si>
  <si>
    <t>5.7</t>
  </si>
  <si>
    <t>5.8</t>
  </si>
  <si>
    <t>5.9</t>
  </si>
  <si>
    <t>5.10</t>
  </si>
  <si>
    <t>5.11</t>
  </si>
  <si>
    <t>5.12</t>
  </si>
  <si>
    <t>6</t>
  </si>
  <si>
    <t>6.1</t>
  </si>
  <si>
    <t>6.2</t>
  </si>
  <si>
    <t>6.3</t>
  </si>
  <si>
    <t>6.4</t>
  </si>
  <si>
    <t>6.5</t>
  </si>
  <si>
    <t>6.6</t>
  </si>
  <si>
    <t>6.7</t>
  </si>
  <si>
    <t>6.8</t>
  </si>
  <si>
    <t>6.9</t>
  </si>
  <si>
    <t>6.10</t>
  </si>
  <si>
    <t>6.11</t>
  </si>
  <si>
    <t>6.12</t>
  </si>
  <si>
    <t>6.13</t>
  </si>
  <si>
    <t>6.14</t>
  </si>
  <si>
    <t>7</t>
  </si>
  <si>
    <t>7.1</t>
  </si>
  <si>
    <t>7.2</t>
  </si>
  <si>
    <t>7.3</t>
  </si>
  <si>
    <t>7.4</t>
  </si>
  <si>
    <t>7.5</t>
  </si>
  <si>
    <t>7.6</t>
  </si>
  <si>
    <t>7.7</t>
  </si>
  <si>
    <t>7.8</t>
  </si>
  <si>
    <t>7.9</t>
  </si>
  <si>
    <t>7.10</t>
  </si>
  <si>
    <t>7.11</t>
  </si>
  <si>
    <t>7.12</t>
  </si>
  <si>
    <t>7.13</t>
  </si>
  <si>
    <t>7.14</t>
  </si>
  <si>
    <t>KATASTER IN KONTROLNA KNJIGA</t>
  </si>
  <si>
    <t>8.1</t>
  </si>
  <si>
    <t>DRUGE STORITVE</t>
  </si>
  <si>
    <t>9</t>
  </si>
  <si>
    <t>9.1</t>
  </si>
  <si>
    <t>9.2</t>
  </si>
  <si>
    <t>9.3</t>
  </si>
  <si>
    <t>9.4</t>
  </si>
  <si>
    <t>9.5</t>
  </si>
  <si>
    <t>9.6</t>
  </si>
  <si>
    <t>9.7</t>
  </si>
  <si>
    <t>9.8</t>
  </si>
  <si>
    <t>9.9</t>
  </si>
  <si>
    <t>9.10</t>
  </si>
  <si>
    <t>betoniranje in utrditev temelja</t>
  </si>
  <si>
    <t>m1</t>
  </si>
  <si>
    <t>zakoličba trase JR na vlogo stranke</t>
  </si>
  <si>
    <t>10</t>
  </si>
  <si>
    <t>REŽIJSKE URE</t>
  </si>
  <si>
    <t>10.1</t>
  </si>
  <si>
    <t>10.2</t>
  </si>
  <si>
    <t>10.3</t>
  </si>
  <si>
    <t>10.4</t>
  </si>
  <si>
    <t>10.5</t>
  </si>
  <si>
    <t>10.6</t>
  </si>
  <si>
    <t>10.7</t>
  </si>
  <si>
    <t>10.8</t>
  </si>
  <si>
    <t>10.9</t>
  </si>
  <si>
    <t>10.10</t>
  </si>
  <si>
    <t>10.11</t>
  </si>
  <si>
    <t>10.12</t>
  </si>
  <si>
    <t>10.13</t>
  </si>
  <si>
    <t>10.14</t>
  </si>
  <si>
    <t>popravilo poškodovanega kablovoda javne razsvetljave, komplet z ročnim izkopom jarka, odstranitvijo poškodovanega kabla, dvema samokrčnima spojkama, mehansko zaščito, zasutje jarka, utrjevanje terena na predhodno stanje, organizacijo ponovnega asfaltiranja in očiščenjem področja sanacije</t>
  </si>
  <si>
    <t>Avtodvigalo z dvižno košaro - 10 m</t>
  </si>
  <si>
    <t>Avtodvigalo z dvižno košaro - 17 m</t>
  </si>
  <si>
    <t>%</t>
  </si>
  <si>
    <t>obešanje in pobiranje zastav na drog JR za celotno območje Občine Trzin (cca. 70 zastav)</t>
  </si>
  <si>
    <t>Opomba:</t>
  </si>
  <si>
    <t>Vrednost v EUR</t>
  </si>
  <si>
    <t>Vrednost letno ocenjenih del</t>
  </si>
  <si>
    <t>Vrednost preostalih del</t>
  </si>
  <si>
    <t>Cenik za postavke označene z rdečo se upoštevajo v letni ocenjeni vrednosti del.</t>
  </si>
  <si>
    <t xml:space="preserve">Nepredvidena dela </t>
  </si>
  <si>
    <t>LETO 2020</t>
  </si>
  <si>
    <t>LETO 2021</t>
  </si>
  <si>
    <t>LETO 2022</t>
  </si>
  <si>
    <t>Siteco CX 100 (ravno steklo, 150W, visokotlačna natrijeva)</t>
  </si>
  <si>
    <t>Siteco CX 200 (ravno steklo, 250W, visokotlačna natrijeva)</t>
  </si>
  <si>
    <t>Modus LVS (ravno steklo, 36W, varčna)</t>
  </si>
  <si>
    <t>Reflektor (150W, visokotlačna natrijeva)</t>
  </si>
  <si>
    <t>Reflektor (400W, metalhalogen)</t>
  </si>
  <si>
    <t>Reflektor (250W, metalhalogen)</t>
  </si>
  <si>
    <t>Siteco ST 50 (ravno steklo 70W, visokotlačna natrijeva)</t>
  </si>
  <si>
    <t>Siteco ST 100 (ravno steklo 150W, visokotlačna natrijeva)</t>
  </si>
  <si>
    <t>natrij (100W)</t>
  </si>
  <si>
    <t>2.4</t>
  </si>
  <si>
    <t>Cena na enoto v EUR</t>
  </si>
  <si>
    <t>13</t>
  </si>
  <si>
    <t>14</t>
  </si>
  <si>
    <t>Skupna vrednost letno ocenjenih del</t>
  </si>
  <si>
    <t xml:space="preserve">čiščenje optičnih elementov - stekel na kandelabru </t>
  </si>
  <si>
    <t>zamenjava predstikalne naprave na kandelabru</t>
  </si>
  <si>
    <t xml:space="preserve">zamenjava sijalke na kandelabru </t>
  </si>
  <si>
    <t xml:space="preserve">zamenjava stekla na kandelabru </t>
  </si>
  <si>
    <t>zamenjava svetilke na kandelabru</t>
  </si>
  <si>
    <t>odstranitev poškodovanega kandelabra in postavitev novega vročecinkanega kandelabra, komplet s temeljem, priključitvijo na omrežje JR in z internim ožičenjem</t>
  </si>
  <si>
    <t>pleskanje kandelabra, komplet z ročnim čiščenjem, barvanjem s temeljno barvo in dvema slojema finega
emajla</t>
  </si>
  <si>
    <t>postavitev novega vročecinkanega kandelabra, komplet s temeljem, priključitvijo na omrežje JR in z internim ožičenjem</t>
  </si>
  <si>
    <t>ravnanje poškodovanega kandelabra, čiščenje in oplesk</t>
  </si>
  <si>
    <t xml:space="preserve">poseg v prižigališče </t>
  </si>
  <si>
    <t>1.8</t>
  </si>
  <si>
    <t>2.7</t>
  </si>
  <si>
    <t>Preostale postavke v ceniku se upoštevajo pri nepredvidenih delih.</t>
  </si>
  <si>
    <t>3.12</t>
  </si>
  <si>
    <t>3.15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</si>
</sst>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S_I_T_-;\-* #,##0.00\ _S_I_T_-;_-* &quot;-&quot;??\ _S_I_T_-;_-@_-"/>
  </numFmts>
  <fonts count="21" x14ac:knownFonts="1">
    <font>
      <sz val="10"/>
      <name val="Arial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b/>
      <sz val="8"/>
      <color indexed="9"/>
      <name val="Arial CE"/>
      <family val="2"/>
      <charset val="238"/>
    </font>
    <font>
      <b/>
      <sz val="11"/>
      <name val="Arial CE"/>
      <family val="2"/>
      <charset val="238"/>
    </font>
    <font>
      <b/>
      <sz val="14"/>
      <color indexed="10"/>
      <name val="Arial CE"/>
      <family val="2"/>
      <charset val="238"/>
    </font>
    <font>
      <b/>
      <sz val="8"/>
      <name val="Arial CE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sz val="10"/>
      <name val="Times New Roman CE"/>
      <family val="1"/>
      <charset val="238"/>
    </font>
    <font>
      <b/>
      <sz val="10"/>
      <color indexed="9"/>
      <name val="Arial CE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b/>
      <sz val="11"/>
      <name val="Arial CE"/>
      <charset val="238"/>
    </font>
    <font>
      <sz val="10"/>
      <color rgb="FFFF0000"/>
      <name val="Arial CE"/>
      <family val="2"/>
      <charset val="238"/>
    </font>
    <font>
      <sz val="10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4" fillId="0" borderId="0"/>
    <xf numFmtId="0" fontId="6" fillId="0" borderId="0"/>
    <xf numFmtId="0" fontId="8" fillId="0" borderId="0">
      <alignment horizontal="left" vertical="top" wrapText="1" readingOrder="1"/>
    </xf>
    <xf numFmtId="0" fontId="4" fillId="0" borderId="0"/>
    <xf numFmtId="0" fontId="4" fillId="0" borderId="0"/>
    <xf numFmtId="0" fontId="4" fillId="0" borderId="1">
      <alignment horizontal="left" vertical="top" wrapText="1"/>
    </xf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01">
    <xf numFmtId="0" fontId="0" fillId="0" borderId="0" xfId="0"/>
    <xf numFmtId="0" fontId="6" fillId="0" borderId="2" xfId="5" applyFont="1" applyBorder="1" applyAlignment="1" applyProtection="1">
      <alignment horizontal="center" vertical="top"/>
    </xf>
    <xf numFmtId="0" fontId="6" fillId="0" borderId="2" xfId="5" applyFont="1" applyBorder="1" applyAlignment="1" applyProtection="1">
      <alignment horizontal="justify"/>
    </xf>
    <xf numFmtId="4" fontId="6" fillId="0" borderId="2" xfId="5" applyNumberFormat="1" applyFont="1" applyBorder="1" applyAlignment="1" applyProtection="1">
      <alignment horizontal="center"/>
    </xf>
    <xf numFmtId="3" fontId="5" fillId="0" borderId="3" xfId="8" applyNumberFormat="1" applyFont="1" applyFill="1" applyBorder="1" applyAlignment="1" applyProtection="1">
      <alignment horizontal="center" vertical="center" wrapText="1"/>
    </xf>
    <xf numFmtId="4" fontId="5" fillId="0" borderId="3" xfId="8" applyNumberFormat="1" applyFont="1" applyFill="1" applyBorder="1" applyAlignment="1" applyProtection="1">
      <alignment horizontal="left" vertical="center" wrapText="1"/>
    </xf>
    <xf numFmtId="4" fontId="5" fillId="0" borderId="3" xfId="8" applyNumberFormat="1" applyFont="1" applyFill="1" applyBorder="1" applyAlignment="1" applyProtection="1">
      <alignment horizontal="center" vertical="center"/>
      <protection hidden="1"/>
    </xf>
    <xf numFmtId="4" fontId="4" fillId="0" borderId="0" xfId="0" applyNumberFormat="1" applyFont="1"/>
    <xf numFmtId="0" fontId="5" fillId="0" borderId="3" xfId="8" applyFont="1" applyBorder="1" applyAlignment="1" applyProtection="1">
      <alignment horizontal="center" vertical="center"/>
    </xf>
    <xf numFmtId="0" fontId="8" fillId="0" borderId="3" xfId="8" applyFont="1" applyBorder="1" applyAlignment="1" applyProtection="1">
      <alignment horizontal="justify" vertical="center"/>
    </xf>
    <xf numFmtId="4" fontId="8" fillId="0" borderId="3" xfId="8" applyNumberFormat="1" applyFont="1" applyBorder="1" applyAlignment="1" applyProtection="1">
      <alignment horizontal="center" vertical="center"/>
      <protection hidden="1"/>
    </xf>
    <xf numFmtId="0" fontId="9" fillId="0" borderId="0" xfId="6" applyFont="1" applyAlignment="1" applyProtection="1">
      <alignment horizontal="center" vertical="top" wrapText="1"/>
    </xf>
    <xf numFmtId="0" fontId="9" fillId="0" borderId="0" xfId="6" applyFont="1" applyAlignment="1" applyProtection="1">
      <alignment horizontal="center" vertical="top"/>
    </xf>
    <xf numFmtId="4" fontId="9" fillId="0" borderId="0" xfId="6" applyNumberFormat="1" applyFont="1" applyAlignment="1" applyProtection="1">
      <alignment horizontal="center" vertical="top"/>
    </xf>
    <xf numFmtId="0" fontId="10" fillId="0" borderId="0" xfId="6" applyFont="1" applyAlignment="1" applyProtection="1">
      <alignment horizontal="center" vertical="center"/>
    </xf>
    <xf numFmtId="4" fontId="9" fillId="0" borderId="4" xfId="6" applyNumberFormat="1" applyFont="1" applyBorder="1" applyAlignment="1" applyProtection="1">
      <alignment horizontal="center" vertical="top"/>
    </xf>
    <xf numFmtId="0" fontId="10" fillId="0" borderId="4" xfId="6" applyFont="1" applyBorder="1" applyAlignment="1" applyProtection="1">
      <alignment horizontal="center" vertical="center"/>
    </xf>
    <xf numFmtId="0" fontId="9" fillId="0" borderId="4" xfId="6" applyFont="1" applyBorder="1" applyAlignment="1" applyProtection="1">
      <alignment horizontal="center" vertical="top"/>
    </xf>
    <xf numFmtId="0" fontId="11" fillId="0" borderId="0" xfId="0" applyFont="1" applyAlignment="1">
      <alignment horizontal="center" vertical="top"/>
    </xf>
    <xf numFmtId="4" fontId="12" fillId="0" borderId="0" xfId="0" applyNumberFormat="1" applyFont="1" applyAlignment="1">
      <alignment wrapText="1"/>
    </xf>
    <xf numFmtId="4" fontId="12" fillId="0" borderId="0" xfId="0" applyNumberFormat="1" applyFont="1"/>
    <xf numFmtId="0" fontId="11" fillId="0" borderId="0" xfId="0" applyFont="1"/>
    <xf numFmtId="0" fontId="0" fillId="0" borderId="0" xfId="0" applyAlignment="1">
      <alignment horizontal="center" vertical="top"/>
    </xf>
    <xf numFmtId="4" fontId="0" fillId="0" borderId="0" xfId="0" applyNumberFormat="1" applyAlignment="1">
      <alignment wrapText="1"/>
    </xf>
    <xf numFmtId="4" fontId="0" fillId="0" borderId="0" xfId="0" applyNumberFormat="1"/>
    <xf numFmtId="0" fontId="1" fillId="0" borderId="0" xfId="0" applyFont="1"/>
    <xf numFmtId="49" fontId="5" fillId="0" borderId="0" xfId="3" applyNumberFormat="1" applyFont="1" applyBorder="1" applyAlignment="1" applyProtection="1">
      <alignment horizontal="left" vertical="top"/>
    </xf>
    <xf numFmtId="0" fontId="5" fillId="0" borderId="0" xfId="3" applyFont="1" applyBorder="1" applyAlignment="1" applyProtection="1">
      <alignment horizontal="left" vertical="top" wrapText="1"/>
    </xf>
    <xf numFmtId="4" fontId="5" fillId="0" borderId="0" xfId="3" applyNumberFormat="1" applyFont="1" applyBorder="1" applyAlignment="1" applyProtection="1">
      <alignment horizontal="center"/>
    </xf>
    <xf numFmtId="0" fontId="1" fillId="0" borderId="0" xfId="0" applyFont="1" applyBorder="1"/>
    <xf numFmtId="49" fontId="14" fillId="2" borderId="3" xfId="9" applyNumberFormat="1" applyFont="1" applyFill="1" applyBorder="1" applyAlignment="1" applyProtection="1">
      <alignment horizontal="left" vertical="top" wrapText="1"/>
    </xf>
    <xf numFmtId="0" fontId="14" fillId="2" borderId="3" xfId="10" applyFont="1" applyFill="1" applyBorder="1" applyAlignment="1" applyProtection="1">
      <alignment horizontal="left" vertical="center" wrapText="1"/>
    </xf>
    <xf numFmtId="0" fontId="14" fillId="2" borderId="3" xfId="10" applyFont="1" applyFill="1" applyBorder="1" applyAlignment="1" applyProtection="1">
      <alignment horizontal="center" vertical="center" wrapText="1"/>
    </xf>
    <xf numFmtId="1" fontId="14" fillId="2" borderId="3" xfId="10" applyNumberFormat="1" applyFont="1" applyFill="1" applyBorder="1" applyAlignment="1" applyProtection="1">
      <alignment horizontal="center" vertical="center" wrapText="1"/>
    </xf>
    <xf numFmtId="4" fontId="14" fillId="2" borderId="3" xfId="1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left" vertical="top"/>
    </xf>
    <xf numFmtId="0" fontId="0" fillId="0" borderId="0" xfId="0" applyAlignment="1">
      <alignment vertical="top"/>
    </xf>
    <xf numFmtId="0" fontId="1" fillId="0" borderId="0" xfId="0" applyFont="1" applyFill="1"/>
    <xf numFmtId="49" fontId="6" fillId="0" borderId="5" xfId="7" applyNumberFormat="1" applyFont="1" applyFill="1" applyBorder="1" applyAlignment="1" applyProtection="1">
      <alignment horizontal="left" vertical="top" wrapText="1"/>
    </xf>
    <xf numFmtId="0" fontId="6" fillId="0" borderId="5" xfId="3" quotePrefix="1" applyFont="1" applyBorder="1" applyAlignment="1" applyProtection="1">
      <alignment horizontal="left" vertical="top" wrapText="1"/>
    </xf>
    <xf numFmtId="0" fontId="1" fillId="0" borderId="5" xfId="0" applyFont="1" applyBorder="1" applyAlignment="1" applyProtection="1">
      <alignment horizontal="center"/>
    </xf>
    <xf numFmtId="4" fontId="6" fillId="0" borderId="5" xfId="4" applyNumberFormat="1" applyFont="1" applyFill="1" applyBorder="1" applyAlignment="1" applyProtection="1">
      <alignment horizontal="right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center"/>
    </xf>
    <xf numFmtId="4" fontId="1" fillId="0" borderId="0" xfId="0" applyNumberFormat="1" applyFont="1"/>
    <xf numFmtId="49" fontId="17" fillId="0" borderId="5" xfId="7" applyNumberFormat="1" applyFont="1" applyFill="1" applyBorder="1" applyAlignment="1" applyProtection="1">
      <alignment horizontal="left" vertical="top" wrapText="1"/>
    </xf>
    <xf numFmtId="0" fontId="17" fillId="0" borderId="5" xfId="3" quotePrefix="1" applyFont="1" applyBorder="1" applyAlignment="1" applyProtection="1">
      <alignment horizontal="left" vertical="top" wrapText="1"/>
    </xf>
    <xf numFmtId="0" fontId="6" fillId="0" borderId="6" xfId="3" quotePrefix="1" applyFont="1" applyBorder="1" applyAlignment="1" applyProtection="1">
      <alignment horizontal="left" vertical="top" wrapText="1"/>
    </xf>
    <xf numFmtId="0" fontId="1" fillId="0" borderId="6" xfId="0" applyFont="1" applyBorder="1" applyAlignment="1" applyProtection="1">
      <alignment horizontal="center"/>
    </xf>
    <xf numFmtId="4" fontId="6" fillId="0" borderId="6" xfId="4" applyNumberFormat="1" applyFont="1" applyFill="1" applyBorder="1" applyAlignment="1" applyProtection="1">
      <alignment horizontal="right"/>
    </xf>
    <xf numFmtId="49" fontId="6" fillId="0" borderId="5" xfId="7" quotePrefix="1" applyNumberFormat="1" applyFont="1" applyFill="1" applyBorder="1" applyAlignment="1" applyProtection="1">
      <alignment horizontal="left" vertical="top" wrapText="1"/>
    </xf>
    <xf numFmtId="49" fontId="6" fillId="0" borderId="6" xfId="7" quotePrefix="1" applyNumberFormat="1" applyFont="1" applyFill="1" applyBorder="1" applyAlignment="1" applyProtection="1">
      <alignment horizontal="left" vertical="top" wrapText="1"/>
    </xf>
    <xf numFmtId="0" fontId="18" fillId="0" borderId="5" xfId="3" quotePrefix="1" applyFont="1" applyBorder="1" applyAlignment="1" applyProtection="1">
      <alignment horizontal="left" vertical="top" wrapText="1"/>
    </xf>
    <xf numFmtId="0" fontId="19" fillId="0" borderId="5" xfId="0" applyFont="1" applyBorder="1" applyAlignment="1" applyProtection="1">
      <alignment horizontal="center"/>
    </xf>
    <xf numFmtId="4" fontId="18" fillId="0" borderId="5" xfId="4" applyNumberFormat="1" applyFont="1" applyFill="1" applyBorder="1" applyAlignment="1" applyProtection="1">
      <alignment horizontal="right"/>
    </xf>
    <xf numFmtId="0" fontId="15" fillId="0" borderId="5" xfId="8" applyFont="1" applyBorder="1" applyAlignment="1" applyProtection="1">
      <alignment horizontal="left" vertical="top"/>
    </xf>
    <xf numFmtId="4" fontId="15" fillId="0" borderId="5" xfId="1" applyNumberFormat="1" applyFont="1" applyBorder="1" applyAlignment="1">
      <alignment vertical="top" wrapText="1"/>
    </xf>
    <xf numFmtId="0" fontId="16" fillId="0" borderId="5" xfId="0" applyFont="1" applyBorder="1" applyAlignment="1">
      <alignment horizontal="center"/>
    </xf>
    <xf numFmtId="4" fontId="16" fillId="0" borderId="5" xfId="0" applyNumberFormat="1" applyFont="1" applyFill="1" applyBorder="1"/>
    <xf numFmtId="4" fontId="16" fillId="0" borderId="5" xfId="0" applyNumberFormat="1" applyFont="1" applyBorder="1"/>
    <xf numFmtId="49" fontId="6" fillId="0" borderId="7" xfId="7" applyNumberFormat="1" applyFont="1" applyFill="1" applyBorder="1" applyAlignment="1" applyProtection="1">
      <alignment horizontal="left" vertical="top" wrapText="1"/>
    </xf>
    <xf numFmtId="0" fontId="6" fillId="0" borderId="7" xfId="3" quotePrefix="1" applyFont="1" applyBorder="1" applyAlignment="1" applyProtection="1">
      <alignment horizontal="left" vertical="top" wrapText="1"/>
    </xf>
    <xf numFmtId="0" fontId="1" fillId="0" borderId="7" xfId="0" applyFont="1" applyBorder="1" applyAlignment="1" applyProtection="1">
      <alignment horizontal="center"/>
    </xf>
    <xf numFmtId="4" fontId="6" fillId="0" borderId="7" xfId="4" applyNumberFormat="1" applyFont="1" applyFill="1" applyBorder="1" applyAlignment="1" applyProtection="1">
      <alignment horizontal="right"/>
    </xf>
    <xf numFmtId="49" fontId="18" fillId="0" borderId="5" xfId="7" quotePrefix="1" applyNumberFormat="1" applyFont="1" applyFill="1" applyBorder="1" applyAlignment="1" applyProtection="1">
      <alignment horizontal="left" vertical="top" wrapText="1"/>
    </xf>
    <xf numFmtId="0" fontId="3" fillId="0" borderId="0" xfId="0" applyFont="1"/>
    <xf numFmtId="0" fontId="3" fillId="0" borderId="8" xfId="0" applyFont="1" applyBorder="1" applyAlignment="1">
      <alignment horizontal="left" vertical="top"/>
    </xf>
    <xf numFmtId="0" fontId="3" fillId="0" borderId="8" xfId="0" applyFont="1" applyBorder="1" applyAlignment="1">
      <alignment vertical="top" wrapText="1"/>
    </xf>
    <xf numFmtId="0" fontId="3" fillId="0" borderId="8" xfId="0" applyFont="1" applyBorder="1" applyAlignment="1">
      <alignment horizontal="center"/>
    </xf>
    <xf numFmtId="4" fontId="3" fillId="0" borderId="8" xfId="0" applyNumberFormat="1" applyFont="1" applyBorder="1"/>
    <xf numFmtId="16" fontId="20" fillId="0" borderId="9" xfId="0" quotePrefix="1" applyNumberFormat="1" applyFont="1" applyBorder="1" applyAlignment="1">
      <alignment horizontal="left" vertical="top"/>
    </xf>
    <xf numFmtId="0" fontId="20" fillId="0" borderId="9" xfId="0" applyFont="1" applyBorder="1" applyAlignment="1">
      <alignment vertical="top" wrapText="1"/>
    </xf>
    <xf numFmtId="0" fontId="20" fillId="0" borderId="9" xfId="0" applyFont="1" applyBorder="1" applyAlignment="1">
      <alignment horizontal="center"/>
    </xf>
    <xf numFmtId="4" fontId="20" fillId="0" borderId="9" xfId="0" applyNumberFormat="1" applyFont="1" applyBorder="1"/>
    <xf numFmtId="0" fontId="20" fillId="0" borderId="10" xfId="0" applyFont="1" applyBorder="1" applyAlignment="1">
      <alignment horizontal="left" vertical="top"/>
    </xf>
    <xf numFmtId="0" fontId="20" fillId="0" borderId="10" xfId="0" applyFont="1" applyBorder="1" applyAlignment="1">
      <alignment vertical="top" wrapText="1"/>
    </xf>
    <xf numFmtId="0" fontId="20" fillId="0" borderId="10" xfId="0" applyFont="1" applyBorder="1" applyAlignment="1">
      <alignment horizontal="center"/>
    </xf>
    <xf numFmtId="4" fontId="20" fillId="0" borderId="10" xfId="0" applyNumberFormat="1" applyFont="1" applyBorder="1"/>
    <xf numFmtId="4" fontId="5" fillId="0" borderId="3" xfId="8" applyNumberFormat="1" applyFont="1" applyFill="1" applyBorder="1" applyAlignment="1" applyProtection="1">
      <alignment horizontal="center" vertical="center"/>
    </xf>
    <xf numFmtId="16" fontId="3" fillId="0" borderId="9" xfId="0" quotePrefix="1" applyNumberFormat="1" applyFont="1" applyBorder="1" applyAlignment="1">
      <alignment horizontal="left" vertical="top"/>
    </xf>
    <xf numFmtId="0" fontId="3" fillId="0" borderId="9" xfId="0" applyFont="1" applyBorder="1" applyAlignment="1">
      <alignment vertical="top" wrapText="1"/>
    </xf>
    <xf numFmtId="0" fontId="3" fillId="0" borderId="9" xfId="0" applyFont="1" applyBorder="1" applyAlignment="1">
      <alignment horizontal="center"/>
    </xf>
    <xf numFmtId="4" fontId="3" fillId="0" borderId="9" xfId="0" applyNumberFormat="1" applyFont="1" applyBorder="1"/>
    <xf numFmtId="4" fontId="3" fillId="0" borderId="0" xfId="0" applyNumberFormat="1" applyFont="1"/>
    <xf numFmtId="4" fontId="6" fillId="3" borderId="5" xfId="4" applyNumberFormat="1" applyFont="1" applyFill="1" applyBorder="1" applyAlignment="1" applyProtection="1">
      <alignment horizontal="right"/>
      <protection locked="0"/>
    </xf>
    <xf numFmtId="4" fontId="6" fillId="0" borderId="5" xfId="4" applyNumberFormat="1" applyFont="1" applyFill="1" applyBorder="1" applyAlignment="1" applyProtection="1">
      <alignment horizontal="right"/>
      <protection locked="0"/>
    </xf>
    <xf numFmtId="4" fontId="18" fillId="3" borderId="5" xfId="4" applyNumberFormat="1" applyFont="1" applyFill="1" applyBorder="1" applyAlignment="1" applyProtection="1">
      <alignment horizontal="right"/>
      <protection locked="0"/>
    </xf>
    <xf numFmtId="4" fontId="6" fillId="3" borderId="6" xfId="4" applyNumberFormat="1" applyFont="1" applyFill="1" applyBorder="1" applyAlignment="1" applyProtection="1">
      <alignment horizontal="right"/>
      <protection locked="0"/>
    </xf>
    <xf numFmtId="0" fontId="5" fillId="0" borderId="11" xfId="8" applyFont="1" applyFill="1" applyBorder="1" applyAlignment="1" applyProtection="1">
      <alignment horizontal="center" vertical="center" wrapText="1"/>
    </xf>
    <xf numFmtId="0" fontId="5" fillId="0" borderId="12" xfId="8" applyFont="1" applyFill="1" applyBorder="1" applyAlignment="1" applyProtection="1">
      <alignment horizontal="center" vertical="center" wrapText="1"/>
    </xf>
    <xf numFmtId="0" fontId="5" fillId="0" borderId="13" xfId="8" applyFont="1" applyFill="1" applyBorder="1" applyAlignment="1" applyProtection="1">
      <alignment horizontal="center" vertical="center" wrapText="1"/>
    </xf>
    <xf numFmtId="49" fontId="7" fillId="2" borderId="7" xfId="8" applyNumberFormat="1" applyFont="1" applyFill="1" applyBorder="1" applyAlignment="1" applyProtection="1">
      <alignment horizontal="left" vertical="center" wrapText="1"/>
    </xf>
    <xf numFmtId="49" fontId="7" fillId="2" borderId="6" xfId="8" applyNumberFormat="1" applyFont="1" applyFill="1" applyBorder="1" applyAlignment="1" applyProtection="1">
      <alignment horizontal="left" vertical="center" wrapText="1"/>
    </xf>
    <xf numFmtId="4" fontId="7" fillId="2" borderId="7" xfId="5" applyNumberFormat="1" applyFont="1" applyFill="1" applyBorder="1" applyAlignment="1" applyProtection="1">
      <alignment horizontal="center" vertical="center"/>
    </xf>
    <xf numFmtId="4" fontId="7" fillId="2" borderId="6" xfId="5" applyNumberFormat="1" applyFont="1" applyFill="1" applyBorder="1" applyAlignment="1" applyProtection="1">
      <alignment horizontal="center" vertical="center"/>
    </xf>
    <xf numFmtId="4" fontId="7" fillId="2" borderId="7" xfId="5" applyNumberFormat="1" applyFont="1" applyFill="1" applyBorder="1" applyAlignment="1" applyProtection="1">
      <alignment horizontal="center" vertical="center" wrapText="1"/>
    </xf>
    <xf numFmtId="4" fontId="7" fillId="2" borderId="6" xfId="5" applyNumberFormat="1" applyFont="1" applyFill="1" applyBorder="1" applyAlignment="1" applyProtection="1">
      <alignment horizontal="center" vertical="center" wrapText="1"/>
    </xf>
    <xf numFmtId="0" fontId="3" fillId="0" borderId="11" xfId="9" applyNumberFormat="1" applyFont="1" applyFill="1" applyBorder="1" applyAlignment="1" applyProtection="1">
      <alignment horizontal="center" vertical="center" wrapText="1"/>
      <protection locked="0"/>
    </xf>
    <xf numFmtId="0" fontId="3" fillId="0" borderId="12" xfId="9" applyNumberFormat="1" applyFont="1" applyFill="1" applyBorder="1" applyAlignment="1" applyProtection="1">
      <alignment horizontal="center" vertical="center" wrapText="1"/>
      <protection locked="0"/>
    </xf>
    <xf numFmtId="0" fontId="3" fillId="0" borderId="13" xfId="9" applyNumberFormat="1" applyFont="1" applyFill="1" applyBorder="1" applyAlignment="1" applyProtection="1">
      <alignment horizontal="center" vertical="center" wrapText="1"/>
      <protection locked="0"/>
    </xf>
  </cellXfs>
  <cellStyles count="13">
    <cellStyle name="Navadno" xfId="0" builtinId="0"/>
    <cellStyle name="Navadno 10" xfId="1"/>
    <cellStyle name="Navadno 2" xfId="2"/>
    <cellStyle name="Navadno 2 10" xfId="3"/>
    <cellStyle name="Navadno 2 2 4" xfId="4"/>
    <cellStyle name="Navadno_BoQ-SE" xfId="5"/>
    <cellStyle name="Navadno_Volume 4 - BoQ - cene" xfId="6"/>
    <cellStyle name="Nivo_2_Podnaslov" xfId="7"/>
    <cellStyle name="Normal_BoQ - cene sit_eur 2" xfId="8"/>
    <cellStyle name="Normal_BoQ - cene sit_eur 2 2" xfId="9"/>
    <cellStyle name="tekst-levo 2" xfId="10"/>
    <cellStyle name="Vejica 2" xfId="11"/>
    <cellStyle name="Vejica 2 2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iktor.torkar/Dokumenti/Redno%20vzdr&#382;evanje%20kanalizacije/Prestavitev%20kanalizacije%20na%20Ljubljanski%20cesti/Ponudba%20Kosec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itulacija"/>
      <sheetName val="1"/>
    </sheetNames>
    <sheetDataSet>
      <sheetData sheetId="0"/>
      <sheetData sheetId="1">
        <row r="5">
          <cell r="A5">
            <v>1</v>
          </cell>
        </row>
      </sheetData>
    </sheetDataSet>
  </externalBook>
</externalLink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view="pageBreakPreview" zoomScaleNormal="100" zoomScaleSheetLayoutView="100" workbookViewId="0">
      <selection sqref="A1:IV65536"/>
    </sheetView>
  </sheetViews>
  <sheetFormatPr defaultRowHeight="12.75" x14ac:dyDescent="0.2"/>
  <cols>
    <col min="1" max="1" width="6.42578125" style="22" customWidth="1"/>
    <col min="2" max="2" width="45.28515625" style="23" customWidth="1"/>
    <col min="3" max="3" width="15.7109375" style="24" customWidth="1"/>
    <col min="4" max="5" width="15.7109375" customWidth="1"/>
    <col min="6" max="6" width="10.140625" bestFit="1" customWidth="1"/>
  </cols>
  <sheetData>
    <row r="1" spans="1:6" ht="39.950000000000003" customHeight="1" x14ac:dyDescent="0.2">
      <c r="A1" s="89" t="s">
        <v>144</v>
      </c>
      <c r="B1" s="90"/>
      <c r="C1" s="90"/>
      <c r="D1" s="90"/>
      <c r="E1" s="91"/>
    </row>
    <row r="2" spans="1:6" x14ac:dyDescent="0.2">
      <c r="A2" s="1"/>
      <c r="B2" s="2"/>
      <c r="C2" s="3"/>
      <c r="D2" s="3"/>
      <c r="E2" s="3"/>
    </row>
    <row r="3" spans="1:6" ht="20.100000000000001" customHeight="1" x14ac:dyDescent="0.2">
      <c r="A3" s="92" t="s">
        <v>133</v>
      </c>
      <c r="B3" s="94" t="s">
        <v>134</v>
      </c>
      <c r="C3" s="96" t="s">
        <v>135</v>
      </c>
      <c r="D3" s="96" t="s">
        <v>136</v>
      </c>
      <c r="E3" s="96" t="s">
        <v>137</v>
      </c>
    </row>
    <row r="4" spans="1:6" ht="20.100000000000001" customHeight="1" x14ac:dyDescent="0.2">
      <c r="A4" s="93"/>
      <c r="B4" s="95"/>
      <c r="C4" s="97"/>
      <c r="D4" s="97"/>
      <c r="E4" s="97"/>
    </row>
    <row r="5" spans="1:6" x14ac:dyDescent="0.2">
      <c r="A5" s="1"/>
      <c r="B5" s="2"/>
      <c r="C5" s="3"/>
      <c r="D5" s="3"/>
      <c r="E5" s="3"/>
    </row>
    <row r="6" spans="1:6" ht="30" customHeight="1" x14ac:dyDescent="0.2">
      <c r="A6" s="4">
        <f>'[1]1'!A5</f>
        <v>1</v>
      </c>
      <c r="B6" s="5" t="s">
        <v>331</v>
      </c>
      <c r="C6" s="6">
        <f>CENIK!F188</f>
        <v>0</v>
      </c>
      <c r="D6" s="6">
        <f>ROUND(C6*0.22,2)</f>
        <v>0</v>
      </c>
      <c r="E6" s="79">
        <f>C6+D6</f>
        <v>0</v>
      </c>
      <c r="F6" s="7"/>
    </row>
    <row r="7" spans="1:6" ht="30" customHeight="1" x14ac:dyDescent="0.2">
      <c r="A7" s="4">
        <v>2</v>
      </c>
      <c r="B7" s="5" t="s">
        <v>332</v>
      </c>
      <c r="C7" s="6">
        <f>CENIK!F188</f>
        <v>0</v>
      </c>
      <c r="D7" s="6">
        <f>ROUND(C7*0.22,2)</f>
        <v>0</v>
      </c>
      <c r="E7" s="79">
        <f>C7+D7</f>
        <v>0</v>
      </c>
      <c r="F7" s="7"/>
    </row>
    <row r="8" spans="1:6" ht="30" customHeight="1" x14ac:dyDescent="0.2">
      <c r="A8" s="4">
        <v>3</v>
      </c>
      <c r="B8" s="5" t="s">
        <v>333</v>
      </c>
      <c r="C8" s="6">
        <f>CENIK!F188</f>
        <v>0</v>
      </c>
      <c r="D8" s="6">
        <f>ROUND(C8*0.22,2)</f>
        <v>0</v>
      </c>
      <c r="E8" s="79">
        <f>C8+D8</f>
        <v>0</v>
      </c>
      <c r="F8" s="7"/>
    </row>
    <row r="9" spans="1:6" ht="30" customHeight="1" x14ac:dyDescent="0.2">
      <c r="A9" s="8"/>
      <c r="B9" s="9" t="s">
        <v>138</v>
      </c>
      <c r="C9" s="10">
        <f>SUM(C6:C8)</f>
        <v>0</v>
      </c>
      <c r="D9" s="10">
        <f>SUM(D6:D8)</f>
        <v>0</v>
      </c>
      <c r="E9" s="10">
        <f>SUM(E6:E8)</f>
        <v>0</v>
      </c>
    </row>
    <row r="10" spans="1:6" ht="39.950000000000003" customHeight="1" x14ac:dyDescent="0.2">
      <c r="A10" s="11"/>
      <c r="B10" s="12"/>
      <c r="C10" s="13"/>
      <c r="D10" s="14"/>
      <c r="E10" s="12"/>
    </row>
    <row r="11" spans="1:6" ht="18" x14ac:dyDescent="0.2">
      <c r="A11" s="11"/>
      <c r="B11" s="12"/>
      <c r="C11" s="15"/>
      <c r="D11" s="16" t="s">
        <v>139</v>
      </c>
      <c r="E11" s="17"/>
    </row>
    <row r="12" spans="1:6" ht="18" x14ac:dyDescent="0.2">
      <c r="A12" s="11"/>
      <c r="B12" s="14" t="s">
        <v>140</v>
      </c>
      <c r="C12" s="13"/>
      <c r="D12" s="12"/>
      <c r="E12" s="12"/>
    </row>
    <row r="13" spans="1:6" s="21" customFormat="1" ht="15.75" x14ac:dyDescent="0.25">
      <c r="A13" s="18"/>
      <c r="B13" s="19"/>
      <c r="C13" s="20"/>
    </row>
  </sheetData>
  <sheetProtection sheet="1" objects="1" scenarios="1"/>
  <mergeCells count="6">
    <mergeCell ref="A1:E1"/>
    <mergeCell ref="A3:A4"/>
    <mergeCell ref="B3:B4"/>
    <mergeCell ref="C3:C4"/>
    <mergeCell ref="D3:D4"/>
    <mergeCell ref="E3:E4"/>
  </mergeCells>
  <pageMargins left="0.7" right="0.7" top="0.75" bottom="0.75" header="0.3" footer="0.3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88"/>
  <sheetViews>
    <sheetView tabSelected="1" view="pageBreakPreview" zoomScaleNormal="100" zoomScaleSheetLayoutView="100" workbookViewId="0">
      <selection activeCell="E194" sqref="E194"/>
    </sheetView>
  </sheetViews>
  <sheetFormatPr defaultRowHeight="12.75" x14ac:dyDescent="0.2"/>
  <cols>
    <col min="1" max="1" width="6.7109375" style="42" customWidth="1"/>
    <col min="2" max="2" width="50.7109375" style="43" customWidth="1"/>
    <col min="3" max="3" width="6.7109375" style="44" customWidth="1"/>
    <col min="4" max="6" width="12.7109375" style="45" customWidth="1"/>
    <col min="7" max="249" width="9.140625" style="25"/>
    <col min="250" max="250" width="6.7109375" style="25" customWidth="1"/>
    <col min="251" max="251" width="40.7109375" style="25" customWidth="1"/>
    <col min="252" max="252" width="6.7109375" style="25" customWidth="1"/>
    <col min="253" max="255" width="12.7109375" style="25" customWidth="1"/>
    <col min="256" max="16384" width="9.140625" style="25"/>
  </cols>
  <sheetData>
    <row r="1" spans="1:6" ht="39.950000000000003" customHeight="1" x14ac:dyDescent="0.2">
      <c r="A1" s="98" t="s">
        <v>144</v>
      </c>
      <c r="B1" s="99"/>
      <c r="C1" s="99"/>
      <c r="D1" s="99"/>
      <c r="E1" s="99"/>
      <c r="F1" s="100"/>
    </row>
    <row r="2" spans="1:6" x14ac:dyDescent="0.2">
      <c r="A2" s="26"/>
      <c r="B2" s="27"/>
      <c r="C2" s="28"/>
      <c r="D2" s="29"/>
      <c r="E2" s="29"/>
      <c r="F2" s="29"/>
    </row>
    <row r="3" spans="1:6" ht="38.25" x14ac:dyDescent="0.2">
      <c r="A3" s="30" t="s">
        <v>133</v>
      </c>
      <c r="B3" s="31" t="s">
        <v>134</v>
      </c>
      <c r="C3" s="32" t="s">
        <v>141</v>
      </c>
      <c r="D3" s="33" t="s">
        <v>142</v>
      </c>
      <c r="E3" s="34" t="s">
        <v>344</v>
      </c>
      <c r="F3" s="33" t="s">
        <v>326</v>
      </c>
    </row>
    <row r="4" spans="1:6" x14ac:dyDescent="0.2">
      <c r="A4" s="35"/>
      <c r="B4" s="36"/>
      <c r="C4"/>
      <c r="D4"/>
      <c r="E4"/>
      <c r="F4"/>
    </row>
    <row r="5" spans="1:6" s="37" customFormat="1" x14ac:dyDescent="0.2">
      <c r="A5" s="61"/>
      <c r="B5" s="62" t="s">
        <v>325</v>
      </c>
      <c r="C5" s="63"/>
      <c r="D5" s="64"/>
      <c r="E5" s="64"/>
      <c r="F5" s="64"/>
    </row>
    <row r="6" spans="1:6" s="37" customFormat="1" ht="25.5" x14ac:dyDescent="0.2">
      <c r="A6" s="38"/>
      <c r="B6" s="53" t="s">
        <v>329</v>
      </c>
      <c r="C6" s="40"/>
      <c r="D6" s="41"/>
      <c r="E6" s="41"/>
      <c r="F6" s="41"/>
    </row>
    <row r="7" spans="1:6" s="37" customFormat="1" ht="25.5" x14ac:dyDescent="0.2">
      <c r="A7" s="38"/>
      <c r="B7" s="39" t="s">
        <v>360</v>
      </c>
      <c r="C7" s="40"/>
      <c r="D7" s="41"/>
      <c r="E7" s="41"/>
      <c r="F7" s="41"/>
    </row>
    <row r="8" spans="1:6" s="37" customFormat="1" x14ac:dyDescent="0.2">
      <c r="A8" s="38"/>
      <c r="B8" s="39"/>
      <c r="C8" s="40"/>
      <c r="D8" s="41"/>
      <c r="E8" s="41"/>
      <c r="F8" s="41"/>
    </row>
    <row r="9" spans="1:6" s="37" customFormat="1" ht="15" x14ac:dyDescent="0.2">
      <c r="A9" s="56">
        <v>1</v>
      </c>
      <c r="B9" s="57" t="s">
        <v>145</v>
      </c>
      <c r="C9" s="58"/>
      <c r="D9" s="59"/>
      <c r="E9" s="60"/>
      <c r="F9" s="59"/>
    </row>
    <row r="10" spans="1:6" s="37" customFormat="1" x14ac:dyDescent="0.2">
      <c r="A10" s="38" t="s">
        <v>143</v>
      </c>
      <c r="B10" s="39" t="s">
        <v>336</v>
      </c>
      <c r="C10" s="40" t="s">
        <v>114</v>
      </c>
      <c r="D10" s="41">
        <v>1</v>
      </c>
      <c r="E10" s="85"/>
      <c r="F10" s="41">
        <f t="shared" ref="F10:F16" si="0">ROUND(D10*E10,2)</f>
        <v>0</v>
      </c>
    </row>
    <row r="11" spans="1:6" s="37" customFormat="1" x14ac:dyDescent="0.2">
      <c r="A11" s="38" t="s">
        <v>161</v>
      </c>
      <c r="B11" s="39" t="s">
        <v>337</v>
      </c>
      <c r="C11" s="40" t="s">
        <v>114</v>
      </c>
      <c r="D11" s="41">
        <v>1</v>
      </c>
      <c r="E11" s="85"/>
      <c r="F11" s="41">
        <f t="shared" si="0"/>
        <v>0</v>
      </c>
    </row>
    <row r="12" spans="1:6" s="37" customFormat="1" x14ac:dyDescent="0.2">
      <c r="A12" s="38" t="s">
        <v>162</v>
      </c>
      <c r="B12" s="39" t="s">
        <v>339</v>
      </c>
      <c r="C12" s="40" t="s">
        <v>114</v>
      </c>
      <c r="D12" s="41">
        <v>1</v>
      </c>
      <c r="E12" s="85"/>
      <c r="F12" s="41">
        <f t="shared" si="0"/>
        <v>0</v>
      </c>
    </row>
    <row r="13" spans="1:6" s="37" customFormat="1" x14ac:dyDescent="0.2">
      <c r="A13" s="38" t="s">
        <v>163</v>
      </c>
      <c r="B13" s="39" t="s">
        <v>338</v>
      </c>
      <c r="C13" s="40" t="s">
        <v>114</v>
      </c>
      <c r="D13" s="41">
        <v>1</v>
      </c>
      <c r="E13" s="85"/>
      <c r="F13" s="41">
        <f t="shared" si="0"/>
        <v>0</v>
      </c>
    </row>
    <row r="14" spans="1:6" s="37" customFormat="1" x14ac:dyDescent="0.2">
      <c r="A14" s="38" t="s">
        <v>164</v>
      </c>
      <c r="B14" s="39" t="s">
        <v>334</v>
      </c>
      <c r="C14" s="40" t="s">
        <v>114</v>
      </c>
      <c r="D14" s="41">
        <v>1</v>
      </c>
      <c r="E14" s="85"/>
      <c r="F14" s="41">
        <f t="shared" si="0"/>
        <v>0</v>
      </c>
    </row>
    <row r="15" spans="1:6" s="37" customFormat="1" x14ac:dyDescent="0.2">
      <c r="A15" s="38" t="s">
        <v>165</v>
      </c>
      <c r="B15" s="39" t="s">
        <v>335</v>
      </c>
      <c r="C15" s="40" t="s">
        <v>114</v>
      </c>
      <c r="D15" s="41">
        <v>1</v>
      </c>
      <c r="E15" s="85"/>
      <c r="F15" s="41">
        <f t="shared" si="0"/>
        <v>0</v>
      </c>
    </row>
    <row r="16" spans="1:6" s="37" customFormat="1" x14ac:dyDescent="0.2">
      <c r="A16" s="38" t="s">
        <v>166</v>
      </c>
      <c r="B16" s="39" t="s">
        <v>340</v>
      </c>
      <c r="C16" s="40" t="s">
        <v>114</v>
      </c>
      <c r="D16" s="41">
        <v>1</v>
      </c>
      <c r="E16" s="85"/>
      <c r="F16" s="41">
        <f t="shared" si="0"/>
        <v>0</v>
      </c>
    </row>
    <row r="17" spans="1:6" s="37" customFormat="1" x14ac:dyDescent="0.2">
      <c r="A17" s="38" t="s">
        <v>358</v>
      </c>
      <c r="B17" s="39" t="s">
        <v>341</v>
      </c>
      <c r="C17" s="40" t="s">
        <v>114</v>
      </c>
      <c r="D17" s="41">
        <v>1</v>
      </c>
      <c r="E17" s="85"/>
      <c r="F17" s="41">
        <f>ROUND(D17*E17,2)</f>
        <v>0</v>
      </c>
    </row>
    <row r="18" spans="1:6" s="37" customFormat="1" x14ac:dyDescent="0.2">
      <c r="A18" s="38"/>
      <c r="B18" s="39"/>
      <c r="C18" s="40"/>
      <c r="D18" s="41"/>
      <c r="E18" s="86"/>
      <c r="F18" s="41"/>
    </row>
    <row r="19" spans="1:6" s="37" customFormat="1" ht="15" x14ac:dyDescent="0.2">
      <c r="A19" s="46" t="s">
        <v>160</v>
      </c>
      <c r="B19" s="47" t="s">
        <v>146</v>
      </c>
      <c r="C19" s="40"/>
      <c r="D19" s="41"/>
      <c r="E19" s="86"/>
      <c r="F19" s="41"/>
    </row>
    <row r="20" spans="1:6" s="37" customFormat="1" x14ac:dyDescent="0.2">
      <c r="A20" s="39" t="s">
        <v>153</v>
      </c>
      <c r="B20" s="39" t="s">
        <v>151</v>
      </c>
      <c r="C20" s="40" t="s">
        <v>114</v>
      </c>
      <c r="D20" s="41">
        <v>1</v>
      </c>
      <c r="E20" s="85"/>
      <c r="F20" s="41">
        <f t="shared" ref="F20:F26" si="1">ROUND(D20*E20,2)</f>
        <v>0</v>
      </c>
    </row>
    <row r="21" spans="1:6" s="37" customFormat="1" x14ac:dyDescent="0.2">
      <c r="A21" s="39" t="s">
        <v>154</v>
      </c>
      <c r="B21" s="39" t="s">
        <v>152</v>
      </c>
      <c r="C21" s="40" t="s">
        <v>114</v>
      </c>
      <c r="D21" s="41">
        <v>1</v>
      </c>
      <c r="E21" s="85"/>
      <c r="F21" s="41">
        <f t="shared" si="1"/>
        <v>0</v>
      </c>
    </row>
    <row r="22" spans="1:6" s="37" customFormat="1" x14ac:dyDescent="0.2">
      <c r="A22" s="53" t="s">
        <v>155</v>
      </c>
      <c r="B22" s="53" t="s">
        <v>148</v>
      </c>
      <c r="C22" s="54" t="s">
        <v>114</v>
      </c>
      <c r="D22" s="55">
        <v>5</v>
      </c>
      <c r="E22" s="87"/>
      <c r="F22" s="55">
        <f>ROUND(D22*E22,2)</f>
        <v>0</v>
      </c>
    </row>
    <row r="23" spans="1:6" s="37" customFormat="1" x14ac:dyDescent="0.2">
      <c r="A23" s="53" t="s">
        <v>343</v>
      </c>
      <c r="B23" s="53" t="s">
        <v>342</v>
      </c>
      <c r="C23" s="54" t="s">
        <v>114</v>
      </c>
      <c r="D23" s="55">
        <v>5</v>
      </c>
      <c r="E23" s="87"/>
      <c r="F23" s="55">
        <f>ROUND(D23*E23,2)</f>
        <v>0</v>
      </c>
    </row>
    <row r="24" spans="1:6" s="37" customFormat="1" x14ac:dyDescent="0.2">
      <c r="A24" s="53" t="s">
        <v>156</v>
      </c>
      <c r="B24" s="53" t="s">
        <v>149</v>
      </c>
      <c r="C24" s="54" t="s">
        <v>114</v>
      </c>
      <c r="D24" s="55">
        <v>5</v>
      </c>
      <c r="E24" s="87"/>
      <c r="F24" s="55">
        <f t="shared" si="1"/>
        <v>0</v>
      </c>
    </row>
    <row r="25" spans="1:6" s="37" customFormat="1" x14ac:dyDescent="0.2">
      <c r="A25" s="39" t="s">
        <v>157</v>
      </c>
      <c r="B25" s="39" t="s">
        <v>150</v>
      </c>
      <c r="C25" s="40" t="s">
        <v>114</v>
      </c>
      <c r="D25" s="41">
        <v>1</v>
      </c>
      <c r="E25" s="85"/>
      <c r="F25" s="41">
        <f t="shared" si="1"/>
        <v>0</v>
      </c>
    </row>
    <row r="26" spans="1:6" s="37" customFormat="1" x14ac:dyDescent="0.2">
      <c r="A26" s="53" t="s">
        <v>359</v>
      </c>
      <c r="B26" s="53" t="s">
        <v>147</v>
      </c>
      <c r="C26" s="54" t="s">
        <v>114</v>
      </c>
      <c r="D26" s="55">
        <v>45</v>
      </c>
      <c r="E26" s="87"/>
      <c r="F26" s="55">
        <f t="shared" si="1"/>
        <v>0</v>
      </c>
    </row>
    <row r="27" spans="1:6" s="37" customFormat="1" x14ac:dyDescent="0.2">
      <c r="A27" s="38"/>
      <c r="B27" s="39"/>
      <c r="C27" s="40"/>
      <c r="D27" s="41"/>
      <c r="E27" s="86"/>
      <c r="F27" s="41"/>
    </row>
    <row r="28" spans="1:6" s="37" customFormat="1" ht="15" x14ac:dyDescent="0.2">
      <c r="A28" s="46" t="s">
        <v>158</v>
      </c>
      <c r="B28" s="47" t="s">
        <v>159</v>
      </c>
      <c r="C28" s="40"/>
      <c r="D28" s="41"/>
      <c r="E28" s="86"/>
      <c r="F28" s="41"/>
    </row>
    <row r="29" spans="1:6" s="37" customFormat="1" x14ac:dyDescent="0.2">
      <c r="A29" s="39" t="s">
        <v>167</v>
      </c>
      <c r="B29" s="39" t="s">
        <v>116</v>
      </c>
      <c r="C29" s="40" t="s">
        <v>114</v>
      </c>
      <c r="D29" s="41">
        <v>1</v>
      </c>
      <c r="E29" s="85"/>
      <c r="F29" s="41">
        <f t="shared" ref="F29:F78" si="2">ROUND(D29*E29,2)</f>
        <v>0</v>
      </c>
    </row>
    <row r="30" spans="1:6" s="37" customFormat="1" x14ac:dyDescent="0.2">
      <c r="A30" s="39" t="s">
        <v>168</v>
      </c>
      <c r="B30" s="39" t="s">
        <v>74</v>
      </c>
      <c r="C30" s="40" t="s">
        <v>72</v>
      </c>
      <c r="D30" s="41">
        <v>1</v>
      </c>
      <c r="E30" s="85"/>
      <c r="F30" s="41">
        <f t="shared" si="2"/>
        <v>0</v>
      </c>
    </row>
    <row r="31" spans="1:6" s="37" customFormat="1" x14ac:dyDescent="0.2">
      <c r="A31" s="39" t="s">
        <v>169</v>
      </c>
      <c r="B31" s="39" t="s">
        <v>73</v>
      </c>
      <c r="C31" s="40" t="s">
        <v>72</v>
      </c>
      <c r="D31" s="41">
        <v>1</v>
      </c>
      <c r="E31" s="85"/>
      <c r="F31" s="41">
        <f t="shared" si="2"/>
        <v>0</v>
      </c>
    </row>
    <row r="32" spans="1:6" s="37" customFormat="1" x14ac:dyDescent="0.2">
      <c r="A32" s="39" t="s">
        <v>170</v>
      </c>
      <c r="B32" s="39" t="s">
        <v>132</v>
      </c>
      <c r="C32" s="40" t="s">
        <v>114</v>
      </c>
      <c r="D32" s="41">
        <v>1</v>
      </c>
      <c r="E32" s="85"/>
      <c r="F32" s="41">
        <f t="shared" si="2"/>
        <v>0</v>
      </c>
    </row>
    <row r="33" spans="1:6" s="37" customFormat="1" x14ac:dyDescent="0.2">
      <c r="A33" s="39" t="s">
        <v>171</v>
      </c>
      <c r="B33" s="39" t="s">
        <v>51</v>
      </c>
      <c r="C33" s="40" t="s">
        <v>114</v>
      </c>
      <c r="D33" s="41">
        <v>1</v>
      </c>
      <c r="E33" s="85"/>
      <c r="F33" s="41">
        <f>ROUND(D33*E33,2)</f>
        <v>0</v>
      </c>
    </row>
    <row r="34" spans="1:6" s="37" customFormat="1" x14ac:dyDescent="0.2">
      <c r="A34" s="53" t="s">
        <v>172</v>
      </c>
      <c r="B34" s="53" t="s">
        <v>118</v>
      </c>
      <c r="C34" s="54" t="s">
        <v>114</v>
      </c>
      <c r="D34" s="55">
        <v>15</v>
      </c>
      <c r="E34" s="87"/>
      <c r="F34" s="55">
        <f>ROUND(D34*E34,2)</f>
        <v>0</v>
      </c>
    </row>
    <row r="35" spans="1:6" s="37" customFormat="1" x14ac:dyDescent="0.2">
      <c r="A35" s="39" t="s">
        <v>173</v>
      </c>
      <c r="B35" s="39" t="s">
        <v>113</v>
      </c>
      <c r="C35" s="40" t="s">
        <v>114</v>
      </c>
      <c r="D35" s="41">
        <v>1</v>
      </c>
      <c r="E35" s="85"/>
      <c r="F35" s="41">
        <f>ROUND(D35*E35,2)</f>
        <v>0</v>
      </c>
    </row>
    <row r="36" spans="1:6" s="37" customFormat="1" x14ac:dyDescent="0.2">
      <c r="A36" s="39" t="s">
        <v>174</v>
      </c>
      <c r="B36" s="39" t="s">
        <v>112</v>
      </c>
      <c r="C36" s="40" t="s">
        <v>114</v>
      </c>
      <c r="D36" s="41">
        <v>1</v>
      </c>
      <c r="E36" s="85"/>
      <c r="F36" s="41">
        <f t="shared" si="2"/>
        <v>0</v>
      </c>
    </row>
    <row r="37" spans="1:6" s="37" customFormat="1" ht="38.25" x14ac:dyDescent="0.2">
      <c r="A37" s="39" t="s">
        <v>175</v>
      </c>
      <c r="B37" s="39" t="s">
        <v>231</v>
      </c>
      <c r="C37" s="40" t="s">
        <v>114</v>
      </c>
      <c r="D37" s="41">
        <v>1</v>
      </c>
      <c r="E37" s="85"/>
      <c r="F37" s="41">
        <f>ROUND(D37*E37,2)</f>
        <v>0</v>
      </c>
    </row>
    <row r="38" spans="1:6" s="37" customFormat="1" x14ac:dyDescent="0.2">
      <c r="A38" s="39" t="s">
        <v>176</v>
      </c>
      <c r="B38" s="39" t="s">
        <v>52</v>
      </c>
      <c r="C38" s="40" t="s">
        <v>114</v>
      </c>
      <c r="D38" s="41">
        <v>1</v>
      </c>
      <c r="E38" s="85"/>
      <c r="F38" s="41">
        <f t="shared" si="2"/>
        <v>0</v>
      </c>
    </row>
    <row r="39" spans="1:6" s="37" customFormat="1" x14ac:dyDescent="0.2">
      <c r="A39" s="39" t="s">
        <v>177</v>
      </c>
      <c r="B39" s="39" t="s">
        <v>126</v>
      </c>
      <c r="C39" s="40" t="s">
        <v>114</v>
      </c>
      <c r="D39" s="41">
        <v>1</v>
      </c>
      <c r="E39" s="85"/>
      <c r="F39" s="41">
        <f t="shared" si="2"/>
        <v>0</v>
      </c>
    </row>
    <row r="40" spans="1:6" s="37" customFormat="1" x14ac:dyDescent="0.2">
      <c r="A40" s="39" t="s">
        <v>361</v>
      </c>
      <c r="B40" s="39" t="s">
        <v>98</v>
      </c>
      <c r="C40" s="40" t="s">
        <v>40</v>
      </c>
      <c r="D40" s="41">
        <v>1</v>
      </c>
      <c r="E40" s="85"/>
      <c r="F40" s="41">
        <f t="shared" si="2"/>
        <v>0</v>
      </c>
    </row>
    <row r="41" spans="1:6" s="37" customFormat="1" x14ac:dyDescent="0.2">
      <c r="A41" s="39" t="s">
        <v>178</v>
      </c>
      <c r="B41" s="39" t="s">
        <v>81</v>
      </c>
      <c r="C41" s="40" t="s">
        <v>114</v>
      </c>
      <c r="D41" s="41">
        <v>1</v>
      </c>
      <c r="E41" s="85"/>
      <c r="F41" s="41">
        <f t="shared" si="2"/>
        <v>0</v>
      </c>
    </row>
    <row r="42" spans="1:6" s="37" customFormat="1" x14ac:dyDescent="0.2">
      <c r="A42" s="39" t="s">
        <v>179</v>
      </c>
      <c r="B42" s="39" t="s">
        <v>102</v>
      </c>
      <c r="C42" s="40" t="s">
        <v>114</v>
      </c>
      <c r="D42" s="41">
        <v>1</v>
      </c>
      <c r="E42" s="85"/>
      <c r="F42" s="41">
        <f t="shared" si="2"/>
        <v>0</v>
      </c>
    </row>
    <row r="43" spans="1:6" s="37" customFormat="1" x14ac:dyDescent="0.2">
      <c r="A43" s="39" t="s">
        <v>362</v>
      </c>
      <c r="B43" s="39" t="s">
        <v>28</v>
      </c>
      <c r="C43" s="40" t="s">
        <v>114</v>
      </c>
      <c r="D43" s="41">
        <v>1</v>
      </c>
      <c r="E43" s="85"/>
      <c r="F43" s="41">
        <f t="shared" si="2"/>
        <v>0</v>
      </c>
    </row>
    <row r="44" spans="1:6" s="37" customFormat="1" x14ac:dyDescent="0.2">
      <c r="A44" s="39" t="s">
        <v>180</v>
      </c>
      <c r="B44" s="39" t="s">
        <v>25</v>
      </c>
      <c r="C44" s="40" t="s">
        <v>114</v>
      </c>
      <c r="D44" s="41">
        <v>1</v>
      </c>
      <c r="E44" s="85"/>
      <c r="F44" s="41">
        <f t="shared" si="2"/>
        <v>0</v>
      </c>
    </row>
    <row r="45" spans="1:6" s="37" customFormat="1" x14ac:dyDescent="0.2">
      <c r="A45" s="39" t="s">
        <v>181</v>
      </c>
      <c r="B45" s="39" t="s">
        <v>35</v>
      </c>
      <c r="C45" s="40" t="s">
        <v>40</v>
      </c>
      <c r="D45" s="41">
        <v>1</v>
      </c>
      <c r="E45" s="85"/>
      <c r="F45" s="41">
        <f t="shared" si="2"/>
        <v>0</v>
      </c>
    </row>
    <row r="46" spans="1:6" s="37" customFormat="1" x14ac:dyDescent="0.2">
      <c r="A46" s="39" t="s">
        <v>182</v>
      </c>
      <c r="B46" s="39" t="s">
        <v>101</v>
      </c>
      <c r="C46" s="40" t="s">
        <v>40</v>
      </c>
      <c r="D46" s="41">
        <v>1</v>
      </c>
      <c r="E46" s="85"/>
      <c r="F46" s="41">
        <f t="shared" si="2"/>
        <v>0</v>
      </c>
    </row>
    <row r="47" spans="1:6" s="37" customFormat="1" x14ac:dyDescent="0.2">
      <c r="A47" s="39" t="s">
        <v>183</v>
      </c>
      <c r="B47" s="39" t="s">
        <v>58</v>
      </c>
      <c r="C47" s="40" t="s">
        <v>114</v>
      </c>
      <c r="D47" s="41">
        <v>1</v>
      </c>
      <c r="E47" s="85"/>
      <c r="F47" s="41">
        <f t="shared" si="2"/>
        <v>0</v>
      </c>
    </row>
    <row r="48" spans="1:6" s="37" customFormat="1" x14ac:dyDescent="0.2">
      <c r="A48" s="39" t="s">
        <v>184</v>
      </c>
      <c r="B48" s="39" t="s">
        <v>59</v>
      </c>
      <c r="C48" s="40" t="s">
        <v>114</v>
      </c>
      <c r="D48" s="41">
        <v>1</v>
      </c>
      <c r="E48" s="85"/>
      <c r="F48" s="41">
        <f t="shared" si="2"/>
        <v>0</v>
      </c>
    </row>
    <row r="49" spans="1:6" s="37" customFormat="1" x14ac:dyDescent="0.2">
      <c r="A49" s="39" t="s">
        <v>185</v>
      </c>
      <c r="B49" s="39" t="s">
        <v>36</v>
      </c>
      <c r="C49" s="40" t="s">
        <v>114</v>
      </c>
      <c r="D49" s="41">
        <v>1</v>
      </c>
      <c r="E49" s="85"/>
      <c r="F49" s="41">
        <f t="shared" si="2"/>
        <v>0</v>
      </c>
    </row>
    <row r="50" spans="1:6" s="37" customFormat="1" x14ac:dyDescent="0.2">
      <c r="A50" s="39" t="s">
        <v>186</v>
      </c>
      <c r="B50" s="39" t="s">
        <v>60</v>
      </c>
      <c r="C50" s="40" t="s">
        <v>114</v>
      </c>
      <c r="D50" s="41">
        <v>1</v>
      </c>
      <c r="E50" s="85"/>
      <c r="F50" s="41">
        <f>ROUND(D50*E50,2)</f>
        <v>0</v>
      </c>
    </row>
    <row r="51" spans="1:6" s="37" customFormat="1" x14ac:dyDescent="0.2">
      <c r="A51" s="39" t="s">
        <v>187</v>
      </c>
      <c r="B51" s="39" t="s">
        <v>76</v>
      </c>
      <c r="C51" s="40" t="s">
        <v>114</v>
      </c>
      <c r="D51" s="41">
        <v>1</v>
      </c>
      <c r="E51" s="85"/>
      <c r="F51" s="41">
        <f t="shared" si="2"/>
        <v>0</v>
      </c>
    </row>
    <row r="52" spans="1:6" s="37" customFormat="1" x14ac:dyDescent="0.2">
      <c r="A52" s="39" t="s">
        <v>188</v>
      </c>
      <c r="B52" s="39" t="s">
        <v>77</v>
      </c>
      <c r="C52" s="40" t="s">
        <v>114</v>
      </c>
      <c r="D52" s="41">
        <v>1</v>
      </c>
      <c r="E52" s="85"/>
      <c r="F52" s="41">
        <f t="shared" si="2"/>
        <v>0</v>
      </c>
    </row>
    <row r="53" spans="1:6" s="37" customFormat="1" x14ac:dyDescent="0.2">
      <c r="A53" s="39" t="s">
        <v>189</v>
      </c>
      <c r="B53" s="39" t="s">
        <v>93</v>
      </c>
      <c r="C53" s="40" t="s">
        <v>114</v>
      </c>
      <c r="D53" s="41">
        <v>1</v>
      </c>
      <c r="E53" s="85"/>
      <c r="F53" s="41">
        <f t="shared" si="2"/>
        <v>0</v>
      </c>
    </row>
    <row r="54" spans="1:6" s="37" customFormat="1" x14ac:dyDescent="0.2">
      <c r="A54" s="39" t="s">
        <v>190</v>
      </c>
      <c r="B54" s="39" t="s">
        <v>56</v>
      </c>
      <c r="C54" s="40" t="s">
        <v>114</v>
      </c>
      <c r="D54" s="41">
        <v>1</v>
      </c>
      <c r="E54" s="85"/>
      <c r="F54" s="41">
        <f>ROUND(D54*E54,2)</f>
        <v>0</v>
      </c>
    </row>
    <row r="55" spans="1:6" s="37" customFormat="1" x14ac:dyDescent="0.2">
      <c r="A55" s="39" t="s">
        <v>191</v>
      </c>
      <c r="B55" s="39" t="s">
        <v>26</v>
      </c>
      <c r="C55" s="40" t="s">
        <v>114</v>
      </c>
      <c r="D55" s="41">
        <v>1</v>
      </c>
      <c r="E55" s="85"/>
      <c r="F55" s="41">
        <f t="shared" si="2"/>
        <v>0</v>
      </c>
    </row>
    <row r="56" spans="1:6" s="37" customFormat="1" x14ac:dyDescent="0.2">
      <c r="A56" s="39" t="s">
        <v>192</v>
      </c>
      <c r="B56" s="39" t="s">
        <v>57</v>
      </c>
      <c r="C56" s="40" t="s">
        <v>114</v>
      </c>
      <c r="D56" s="41">
        <v>1</v>
      </c>
      <c r="E56" s="85"/>
      <c r="F56" s="41">
        <f t="shared" si="2"/>
        <v>0</v>
      </c>
    </row>
    <row r="57" spans="1:6" s="37" customFormat="1" x14ac:dyDescent="0.2">
      <c r="A57" s="39" t="s">
        <v>193</v>
      </c>
      <c r="B57" s="39" t="s">
        <v>27</v>
      </c>
      <c r="C57" s="40" t="s">
        <v>114</v>
      </c>
      <c r="D57" s="41">
        <v>1</v>
      </c>
      <c r="E57" s="85"/>
      <c r="F57" s="41">
        <f t="shared" si="2"/>
        <v>0</v>
      </c>
    </row>
    <row r="58" spans="1:6" s="37" customFormat="1" x14ac:dyDescent="0.2">
      <c r="A58" s="39" t="s">
        <v>194</v>
      </c>
      <c r="B58" s="39" t="s">
        <v>130</v>
      </c>
      <c r="C58" s="40" t="s">
        <v>114</v>
      </c>
      <c r="D58" s="41">
        <v>1</v>
      </c>
      <c r="E58" s="85"/>
      <c r="F58" s="41">
        <f t="shared" si="2"/>
        <v>0</v>
      </c>
    </row>
    <row r="59" spans="1:6" s="37" customFormat="1" x14ac:dyDescent="0.2">
      <c r="A59" s="39" t="s">
        <v>195</v>
      </c>
      <c r="B59" s="39" t="s">
        <v>84</v>
      </c>
      <c r="C59" s="40" t="s">
        <v>114</v>
      </c>
      <c r="D59" s="41">
        <v>1</v>
      </c>
      <c r="E59" s="85"/>
      <c r="F59" s="41">
        <f t="shared" si="2"/>
        <v>0</v>
      </c>
    </row>
    <row r="60" spans="1:6" s="37" customFormat="1" x14ac:dyDescent="0.2">
      <c r="A60" s="39" t="s">
        <v>196</v>
      </c>
      <c r="B60" s="39" t="s">
        <v>38</v>
      </c>
      <c r="C60" s="40" t="s">
        <v>114</v>
      </c>
      <c r="D60" s="41">
        <v>1</v>
      </c>
      <c r="E60" s="85"/>
      <c r="F60" s="41">
        <f t="shared" si="2"/>
        <v>0</v>
      </c>
    </row>
    <row r="61" spans="1:6" s="37" customFormat="1" x14ac:dyDescent="0.2">
      <c r="A61" s="39" t="s">
        <v>197</v>
      </c>
      <c r="B61" s="39" t="s">
        <v>89</v>
      </c>
      <c r="C61" s="40" t="s">
        <v>114</v>
      </c>
      <c r="D61" s="41">
        <v>1</v>
      </c>
      <c r="E61" s="85"/>
      <c r="F61" s="41">
        <f t="shared" si="2"/>
        <v>0</v>
      </c>
    </row>
    <row r="62" spans="1:6" s="37" customFormat="1" x14ac:dyDescent="0.2">
      <c r="A62" s="39" t="s">
        <v>198</v>
      </c>
      <c r="B62" s="39" t="s">
        <v>83</v>
      </c>
      <c r="C62" s="40" t="s">
        <v>114</v>
      </c>
      <c r="D62" s="41">
        <v>1</v>
      </c>
      <c r="E62" s="85"/>
      <c r="F62" s="41">
        <f t="shared" si="2"/>
        <v>0</v>
      </c>
    </row>
    <row r="63" spans="1:6" s="37" customFormat="1" x14ac:dyDescent="0.2">
      <c r="A63" s="39" t="s">
        <v>199</v>
      </c>
      <c r="B63" s="39" t="s">
        <v>92</v>
      </c>
      <c r="C63" s="40" t="s">
        <v>114</v>
      </c>
      <c r="D63" s="41">
        <v>1</v>
      </c>
      <c r="E63" s="85"/>
      <c r="F63" s="41">
        <f t="shared" si="2"/>
        <v>0</v>
      </c>
    </row>
    <row r="64" spans="1:6" s="37" customFormat="1" x14ac:dyDescent="0.2">
      <c r="A64" s="39" t="s">
        <v>200</v>
      </c>
      <c r="B64" s="39" t="s">
        <v>91</v>
      </c>
      <c r="C64" s="40" t="s">
        <v>114</v>
      </c>
      <c r="D64" s="41">
        <v>1</v>
      </c>
      <c r="E64" s="85"/>
      <c r="F64" s="41">
        <f t="shared" si="2"/>
        <v>0</v>
      </c>
    </row>
    <row r="65" spans="1:6" s="37" customFormat="1" x14ac:dyDescent="0.2">
      <c r="A65" s="39" t="s">
        <v>201</v>
      </c>
      <c r="B65" s="39" t="s">
        <v>123</v>
      </c>
      <c r="C65" s="40" t="s">
        <v>114</v>
      </c>
      <c r="D65" s="41">
        <v>1</v>
      </c>
      <c r="E65" s="85"/>
      <c r="F65" s="41">
        <f t="shared" si="2"/>
        <v>0</v>
      </c>
    </row>
    <row r="66" spans="1:6" s="37" customFormat="1" x14ac:dyDescent="0.2">
      <c r="A66" s="39" t="s">
        <v>202</v>
      </c>
      <c r="B66" s="39" t="s">
        <v>104</v>
      </c>
      <c r="C66" s="40" t="s">
        <v>40</v>
      </c>
      <c r="D66" s="41">
        <v>1</v>
      </c>
      <c r="E66" s="85"/>
      <c r="F66" s="41">
        <f t="shared" si="2"/>
        <v>0</v>
      </c>
    </row>
    <row r="67" spans="1:6" s="37" customFormat="1" x14ac:dyDescent="0.2">
      <c r="A67" s="39" t="s">
        <v>203</v>
      </c>
      <c r="B67" s="39" t="s">
        <v>105</v>
      </c>
      <c r="C67" s="40" t="s">
        <v>40</v>
      </c>
      <c r="D67" s="41">
        <v>1</v>
      </c>
      <c r="E67" s="85"/>
      <c r="F67" s="41">
        <f t="shared" si="2"/>
        <v>0</v>
      </c>
    </row>
    <row r="68" spans="1:6" s="37" customFormat="1" x14ac:dyDescent="0.2">
      <c r="A68" s="39" t="s">
        <v>204</v>
      </c>
      <c r="B68" s="39" t="s">
        <v>82</v>
      </c>
      <c r="C68" s="40" t="s">
        <v>114</v>
      </c>
      <c r="D68" s="41">
        <v>1</v>
      </c>
      <c r="E68" s="85"/>
      <c r="F68" s="41">
        <f t="shared" si="2"/>
        <v>0</v>
      </c>
    </row>
    <row r="69" spans="1:6" s="37" customFormat="1" x14ac:dyDescent="0.2">
      <c r="A69" s="39" t="s">
        <v>205</v>
      </c>
      <c r="B69" s="39" t="s">
        <v>33</v>
      </c>
      <c r="C69" s="40" t="s">
        <v>114</v>
      </c>
      <c r="D69" s="41">
        <v>1</v>
      </c>
      <c r="E69" s="85"/>
      <c r="F69" s="41">
        <f t="shared" si="2"/>
        <v>0</v>
      </c>
    </row>
    <row r="70" spans="1:6" s="37" customFormat="1" x14ac:dyDescent="0.2">
      <c r="A70" s="39" t="s">
        <v>206</v>
      </c>
      <c r="B70" s="39" t="s">
        <v>103</v>
      </c>
      <c r="C70" s="40" t="s">
        <v>114</v>
      </c>
      <c r="D70" s="41">
        <v>1</v>
      </c>
      <c r="E70" s="85"/>
      <c r="F70" s="41">
        <f t="shared" si="2"/>
        <v>0</v>
      </c>
    </row>
    <row r="71" spans="1:6" s="37" customFormat="1" x14ac:dyDescent="0.2">
      <c r="A71" s="39" t="s">
        <v>207</v>
      </c>
      <c r="B71" s="39" t="s">
        <v>122</v>
      </c>
      <c r="C71" s="40" t="s">
        <v>114</v>
      </c>
      <c r="D71" s="41">
        <v>1</v>
      </c>
      <c r="E71" s="85"/>
      <c r="F71" s="41">
        <f t="shared" si="2"/>
        <v>0</v>
      </c>
    </row>
    <row r="72" spans="1:6" s="37" customFormat="1" x14ac:dyDescent="0.2">
      <c r="A72" s="39" t="s">
        <v>208</v>
      </c>
      <c r="B72" s="39" t="s">
        <v>129</v>
      </c>
      <c r="C72" s="40" t="s">
        <v>114</v>
      </c>
      <c r="D72" s="41">
        <v>1</v>
      </c>
      <c r="E72" s="85"/>
      <c r="F72" s="41">
        <f t="shared" si="2"/>
        <v>0</v>
      </c>
    </row>
    <row r="73" spans="1:6" s="37" customFormat="1" x14ac:dyDescent="0.2">
      <c r="A73" s="39" t="s">
        <v>209</v>
      </c>
      <c r="B73" s="39" t="s">
        <v>87</v>
      </c>
      <c r="C73" s="40" t="s">
        <v>114</v>
      </c>
      <c r="D73" s="41">
        <v>1</v>
      </c>
      <c r="E73" s="85"/>
      <c r="F73" s="41">
        <f t="shared" si="2"/>
        <v>0</v>
      </c>
    </row>
    <row r="74" spans="1:6" s="37" customFormat="1" x14ac:dyDescent="0.2">
      <c r="A74" s="39" t="s">
        <v>210</v>
      </c>
      <c r="B74" s="39" t="s">
        <v>115</v>
      </c>
      <c r="C74" s="40" t="s">
        <v>114</v>
      </c>
      <c r="D74" s="41">
        <v>1</v>
      </c>
      <c r="E74" s="85"/>
      <c r="F74" s="41">
        <f t="shared" si="2"/>
        <v>0</v>
      </c>
    </row>
    <row r="75" spans="1:6" s="37" customFormat="1" x14ac:dyDescent="0.2">
      <c r="A75" s="39" t="s">
        <v>211</v>
      </c>
      <c r="B75" s="39" t="s">
        <v>41</v>
      </c>
      <c r="C75" s="40" t="s">
        <v>114</v>
      </c>
      <c r="D75" s="41">
        <v>1</v>
      </c>
      <c r="E75" s="85"/>
      <c r="F75" s="41">
        <f t="shared" si="2"/>
        <v>0</v>
      </c>
    </row>
    <row r="76" spans="1:6" s="37" customFormat="1" x14ac:dyDescent="0.2">
      <c r="A76" s="39" t="s">
        <v>212</v>
      </c>
      <c r="B76" s="39" t="s">
        <v>44</v>
      </c>
      <c r="C76" s="40" t="s">
        <v>114</v>
      </c>
      <c r="D76" s="41">
        <v>1</v>
      </c>
      <c r="E76" s="85"/>
      <c r="F76" s="41">
        <f t="shared" si="2"/>
        <v>0</v>
      </c>
    </row>
    <row r="77" spans="1:6" s="37" customFormat="1" x14ac:dyDescent="0.2">
      <c r="A77" s="53" t="s">
        <v>213</v>
      </c>
      <c r="B77" s="53" t="s">
        <v>24</v>
      </c>
      <c r="C77" s="54" t="s">
        <v>114</v>
      </c>
      <c r="D77" s="55">
        <v>5</v>
      </c>
      <c r="E77" s="87"/>
      <c r="F77" s="55">
        <f t="shared" si="2"/>
        <v>0</v>
      </c>
    </row>
    <row r="78" spans="1:6" s="37" customFormat="1" x14ac:dyDescent="0.2">
      <c r="A78" s="39" t="s">
        <v>214</v>
      </c>
      <c r="B78" s="39" t="s">
        <v>55</v>
      </c>
      <c r="C78" s="40" t="s">
        <v>114</v>
      </c>
      <c r="D78" s="41">
        <v>1</v>
      </c>
      <c r="E78" s="85"/>
      <c r="F78" s="41">
        <f t="shared" si="2"/>
        <v>0</v>
      </c>
    </row>
    <row r="79" spans="1:6" s="37" customFormat="1" x14ac:dyDescent="0.2">
      <c r="A79" s="39" t="s">
        <v>215</v>
      </c>
      <c r="B79" s="39" t="s">
        <v>119</v>
      </c>
      <c r="C79" s="40" t="s">
        <v>114</v>
      </c>
      <c r="D79" s="41">
        <v>1</v>
      </c>
      <c r="E79" s="85"/>
      <c r="F79" s="41">
        <f t="shared" ref="F79:F94" si="3">ROUND(D79*E79,2)</f>
        <v>0</v>
      </c>
    </row>
    <row r="80" spans="1:6" s="37" customFormat="1" x14ac:dyDescent="0.2">
      <c r="A80" s="39" t="s">
        <v>216</v>
      </c>
      <c r="B80" s="39" t="s">
        <v>88</v>
      </c>
      <c r="C80" s="40" t="s">
        <v>114</v>
      </c>
      <c r="D80" s="41">
        <v>1</v>
      </c>
      <c r="E80" s="85"/>
      <c r="F80" s="41">
        <f t="shared" si="3"/>
        <v>0</v>
      </c>
    </row>
    <row r="81" spans="1:6" s="37" customFormat="1" x14ac:dyDescent="0.2">
      <c r="A81" s="39" t="s">
        <v>217</v>
      </c>
      <c r="B81" s="39" t="s">
        <v>80</v>
      </c>
      <c r="C81" s="40" t="s">
        <v>114</v>
      </c>
      <c r="D81" s="41">
        <v>1</v>
      </c>
      <c r="E81" s="85"/>
      <c r="F81" s="41">
        <f t="shared" si="3"/>
        <v>0</v>
      </c>
    </row>
    <row r="82" spans="1:6" s="37" customFormat="1" x14ac:dyDescent="0.2">
      <c r="A82" s="39" t="s">
        <v>218</v>
      </c>
      <c r="B82" s="39" t="s">
        <v>37</v>
      </c>
      <c r="C82" s="40" t="s">
        <v>114</v>
      </c>
      <c r="D82" s="41">
        <v>1</v>
      </c>
      <c r="E82" s="85"/>
      <c r="F82" s="41">
        <f t="shared" si="3"/>
        <v>0</v>
      </c>
    </row>
    <row r="83" spans="1:6" s="37" customFormat="1" x14ac:dyDescent="0.2">
      <c r="A83" s="39" t="s">
        <v>219</v>
      </c>
      <c r="B83" s="39" t="s">
        <v>94</v>
      </c>
      <c r="C83" s="40" t="s">
        <v>114</v>
      </c>
      <c r="D83" s="41">
        <v>1</v>
      </c>
      <c r="E83" s="85"/>
      <c r="F83" s="41">
        <f t="shared" si="3"/>
        <v>0</v>
      </c>
    </row>
    <row r="84" spans="1:6" s="37" customFormat="1" x14ac:dyDescent="0.2">
      <c r="A84" s="53" t="s">
        <v>220</v>
      </c>
      <c r="B84" s="53" t="s">
        <v>21</v>
      </c>
      <c r="C84" s="54" t="s">
        <v>114</v>
      </c>
      <c r="D84" s="55">
        <v>10</v>
      </c>
      <c r="E84" s="87"/>
      <c r="F84" s="55">
        <f t="shared" si="3"/>
        <v>0</v>
      </c>
    </row>
    <row r="85" spans="1:6" s="37" customFormat="1" x14ac:dyDescent="0.2">
      <c r="A85" s="39" t="s">
        <v>221</v>
      </c>
      <c r="B85" s="39" t="s">
        <v>53</v>
      </c>
      <c r="C85" s="40" t="s">
        <v>114</v>
      </c>
      <c r="D85" s="41">
        <v>1</v>
      </c>
      <c r="E85" s="85"/>
      <c r="F85" s="41">
        <f t="shared" si="3"/>
        <v>0</v>
      </c>
    </row>
    <row r="86" spans="1:6" s="37" customFormat="1" x14ac:dyDescent="0.2">
      <c r="A86" s="39" t="s">
        <v>222</v>
      </c>
      <c r="B86" s="39" t="s">
        <v>22</v>
      </c>
      <c r="C86" s="40" t="s">
        <v>114</v>
      </c>
      <c r="D86" s="41">
        <v>1</v>
      </c>
      <c r="E86" s="85"/>
      <c r="F86" s="41">
        <f t="shared" si="3"/>
        <v>0</v>
      </c>
    </row>
    <row r="87" spans="1:6" s="37" customFormat="1" x14ac:dyDescent="0.2">
      <c r="A87" s="39" t="s">
        <v>223</v>
      </c>
      <c r="B87" s="39" t="s">
        <v>54</v>
      </c>
      <c r="C87" s="40" t="s">
        <v>114</v>
      </c>
      <c r="D87" s="41">
        <v>1</v>
      </c>
      <c r="E87" s="85"/>
      <c r="F87" s="41">
        <f t="shared" si="3"/>
        <v>0</v>
      </c>
    </row>
    <row r="88" spans="1:6" s="37" customFormat="1" x14ac:dyDescent="0.2">
      <c r="A88" s="39" t="s">
        <v>224</v>
      </c>
      <c r="B88" s="39" t="s">
        <v>34</v>
      </c>
      <c r="C88" s="40" t="s">
        <v>114</v>
      </c>
      <c r="D88" s="41">
        <v>1</v>
      </c>
      <c r="E88" s="85"/>
      <c r="F88" s="41">
        <f t="shared" si="3"/>
        <v>0</v>
      </c>
    </row>
    <row r="89" spans="1:6" s="37" customFormat="1" x14ac:dyDescent="0.2">
      <c r="A89" s="39" t="s">
        <v>225</v>
      </c>
      <c r="B89" s="39" t="s">
        <v>90</v>
      </c>
      <c r="C89" s="40" t="s">
        <v>114</v>
      </c>
      <c r="D89" s="41">
        <v>1</v>
      </c>
      <c r="E89" s="85"/>
      <c r="F89" s="41">
        <f t="shared" si="3"/>
        <v>0</v>
      </c>
    </row>
    <row r="90" spans="1:6" s="37" customFormat="1" x14ac:dyDescent="0.2">
      <c r="A90" s="39" t="s">
        <v>226</v>
      </c>
      <c r="B90" s="39" t="s">
        <v>95</v>
      </c>
      <c r="C90" s="40" t="s">
        <v>114</v>
      </c>
      <c r="D90" s="41">
        <v>1</v>
      </c>
      <c r="E90" s="85"/>
      <c r="F90" s="41">
        <f t="shared" si="3"/>
        <v>0</v>
      </c>
    </row>
    <row r="91" spans="1:6" s="37" customFormat="1" x14ac:dyDescent="0.2">
      <c r="A91" s="39" t="s">
        <v>227</v>
      </c>
      <c r="B91" s="39" t="s">
        <v>39</v>
      </c>
      <c r="C91" s="40" t="s">
        <v>40</v>
      </c>
      <c r="D91" s="41">
        <v>1</v>
      </c>
      <c r="E91" s="85"/>
      <c r="F91" s="41">
        <f t="shared" si="3"/>
        <v>0</v>
      </c>
    </row>
    <row r="92" spans="1:6" s="37" customFormat="1" x14ac:dyDescent="0.2">
      <c r="A92" s="53" t="s">
        <v>228</v>
      </c>
      <c r="B92" s="53" t="s">
        <v>23</v>
      </c>
      <c r="C92" s="54" t="s">
        <v>114</v>
      </c>
      <c r="D92" s="55">
        <v>5</v>
      </c>
      <c r="E92" s="87"/>
      <c r="F92" s="55">
        <f t="shared" si="3"/>
        <v>0</v>
      </c>
    </row>
    <row r="93" spans="1:6" s="37" customFormat="1" x14ac:dyDescent="0.2">
      <c r="A93" s="39" t="s">
        <v>229</v>
      </c>
      <c r="B93" s="39" t="s">
        <v>42</v>
      </c>
      <c r="C93" s="40" t="s">
        <v>114</v>
      </c>
      <c r="D93" s="41">
        <v>1</v>
      </c>
      <c r="E93" s="85"/>
      <c r="F93" s="41">
        <f t="shared" si="3"/>
        <v>0</v>
      </c>
    </row>
    <row r="94" spans="1:6" s="37" customFormat="1" x14ac:dyDescent="0.2">
      <c r="A94" s="39" t="s">
        <v>230</v>
      </c>
      <c r="B94" s="39" t="s">
        <v>131</v>
      </c>
      <c r="C94" s="40" t="s">
        <v>114</v>
      </c>
      <c r="D94" s="41">
        <v>1</v>
      </c>
      <c r="E94" s="85"/>
      <c r="F94" s="41">
        <f t="shared" si="3"/>
        <v>0</v>
      </c>
    </row>
    <row r="95" spans="1:6" x14ac:dyDescent="0.2">
      <c r="A95" s="38"/>
      <c r="B95" s="39"/>
      <c r="C95" s="40"/>
      <c r="D95" s="41"/>
      <c r="E95" s="86"/>
      <c r="F95" s="41"/>
    </row>
    <row r="96" spans="1:6" ht="30" x14ac:dyDescent="0.2">
      <c r="A96" s="46" t="s">
        <v>232</v>
      </c>
      <c r="B96" s="47" t="s">
        <v>233</v>
      </c>
      <c r="C96" s="40"/>
      <c r="D96" s="41"/>
      <c r="E96" s="86"/>
      <c r="F96" s="41"/>
    </row>
    <row r="97" spans="1:6" s="37" customFormat="1" x14ac:dyDescent="0.2">
      <c r="A97" s="39" t="s">
        <v>234</v>
      </c>
      <c r="B97" s="39" t="s">
        <v>348</v>
      </c>
      <c r="C97" s="40" t="s">
        <v>114</v>
      </c>
      <c r="D97" s="41">
        <v>1</v>
      </c>
      <c r="E97" s="85"/>
      <c r="F97" s="41">
        <f t="shared" ref="F97:F106" si="4">ROUND(D97*E97,2)</f>
        <v>0</v>
      </c>
    </row>
    <row r="98" spans="1:6" s="37" customFormat="1" x14ac:dyDescent="0.2">
      <c r="A98" s="53" t="s">
        <v>235</v>
      </c>
      <c r="B98" s="53" t="s">
        <v>4</v>
      </c>
      <c r="C98" s="54" t="s">
        <v>114</v>
      </c>
      <c r="D98" s="55">
        <v>10</v>
      </c>
      <c r="E98" s="87"/>
      <c r="F98" s="55">
        <f t="shared" si="4"/>
        <v>0</v>
      </c>
    </row>
    <row r="99" spans="1:6" s="37" customFormat="1" x14ac:dyDescent="0.2">
      <c r="A99" s="39" t="s">
        <v>236</v>
      </c>
      <c r="B99" s="39" t="s">
        <v>29</v>
      </c>
      <c r="C99" s="40" t="s">
        <v>114</v>
      </c>
      <c r="D99" s="41">
        <v>1</v>
      </c>
      <c r="E99" s="85"/>
      <c r="F99" s="41">
        <f t="shared" si="4"/>
        <v>0</v>
      </c>
    </row>
    <row r="100" spans="1:6" s="37" customFormat="1" x14ac:dyDescent="0.2">
      <c r="A100" s="53" t="s">
        <v>237</v>
      </c>
      <c r="B100" s="53" t="s">
        <v>349</v>
      </c>
      <c r="C100" s="54" t="s">
        <v>114</v>
      </c>
      <c r="D100" s="55">
        <v>30</v>
      </c>
      <c r="E100" s="87"/>
      <c r="F100" s="55">
        <f t="shared" si="4"/>
        <v>0</v>
      </c>
    </row>
    <row r="101" spans="1:6" s="37" customFormat="1" x14ac:dyDescent="0.2">
      <c r="A101" s="53" t="s">
        <v>238</v>
      </c>
      <c r="B101" s="53" t="s">
        <v>350</v>
      </c>
      <c r="C101" s="54" t="s">
        <v>114</v>
      </c>
      <c r="D101" s="55">
        <v>60</v>
      </c>
      <c r="E101" s="87"/>
      <c r="F101" s="55">
        <f t="shared" si="4"/>
        <v>0</v>
      </c>
    </row>
    <row r="102" spans="1:6" s="37" customFormat="1" x14ac:dyDescent="0.2">
      <c r="A102" s="39" t="s">
        <v>239</v>
      </c>
      <c r="B102" s="39" t="s">
        <v>351</v>
      </c>
      <c r="C102" s="40" t="s">
        <v>114</v>
      </c>
      <c r="D102" s="41">
        <v>1</v>
      </c>
      <c r="E102" s="85"/>
      <c r="F102" s="41">
        <f t="shared" si="4"/>
        <v>0</v>
      </c>
    </row>
    <row r="103" spans="1:6" s="37" customFormat="1" x14ac:dyDescent="0.2">
      <c r="A103" s="39" t="s">
        <v>240</v>
      </c>
      <c r="B103" s="39" t="s">
        <v>352</v>
      </c>
      <c r="C103" s="40" t="s">
        <v>114</v>
      </c>
      <c r="D103" s="41">
        <v>1</v>
      </c>
      <c r="E103" s="85"/>
      <c r="F103" s="41">
        <f t="shared" si="4"/>
        <v>0</v>
      </c>
    </row>
    <row r="104" spans="1:6" s="37" customFormat="1" x14ac:dyDescent="0.2">
      <c r="A104" s="39" t="s">
        <v>241</v>
      </c>
      <c r="B104" s="39" t="s">
        <v>30</v>
      </c>
      <c r="C104" s="40" t="s">
        <v>114</v>
      </c>
      <c r="D104" s="41">
        <v>1</v>
      </c>
      <c r="E104" s="85"/>
      <c r="F104" s="41">
        <f t="shared" si="4"/>
        <v>0</v>
      </c>
    </row>
    <row r="105" spans="1:6" s="37" customFormat="1" ht="25.5" x14ac:dyDescent="0.2">
      <c r="A105" s="39" t="s">
        <v>242</v>
      </c>
      <c r="B105" s="39" t="s">
        <v>2</v>
      </c>
      <c r="C105" s="40" t="s">
        <v>114</v>
      </c>
      <c r="D105" s="41">
        <v>1</v>
      </c>
      <c r="E105" s="85"/>
      <c r="F105" s="41">
        <f t="shared" si="4"/>
        <v>0</v>
      </c>
    </row>
    <row r="106" spans="1:6" s="37" customFormat="1" x14ac:dyDescent="0.2">
      <c r="A106" s="39" t="s">
        <v>243</v>
      </c>
      <c r="B106" s="39" t="s">
        <v>3</v>
      </c>
      <c r="C106" s="40" t="s">
        <v>114</v>
      </c>
      <c r="D106" s="41">
        <v>1</v>
      </c>
      <c r="E106" s="85"/>
      <c r="F106" s="41">
        <f t="shared" si="4"/>
        <v>0</v>
      </c>
    </row>
    <row r="107" spans="1:6" s="37" customFormat="1" x14ac:dyDescent="0.2">
      <c r="A107" s="38"/>
      <c r="B107" s="39"/>
      <c r="C107" s="40"/>
      <c r="D107" s="41"/>
      <c r="E107" s="86"/>
      <c r="F107" s="41"/>
    </row>
    <row r="108" spans="1:6" ht="15" x14ac:dyDescent="0.2">
      <c r="A108" s="46" t="s">
        <v>244</v>
      </c>
      <c r="B108" s="47" t="s">
        <v>6</v>
      </c>
      <c r="C108" s="40"/>
      <c r="D108" s="41"/>
      <c r="E108" s="86"/>
      <c r="F108" s="41"/>
    </row>
    <row r="109" spans="1:6" s="37" customFormat="1" x14ac:dyDescent="0.2">
      <c r="A109" s="39" t="s">
        <v>245</v>
      </c>
      <c r="B109" s="39" t="s">
        <v>67</v>
      </c>
      <c r="C109" s="40" t="s">
        <v>114</v>
      </c>
      <c r="D109" s="41">
        <v>1</v>
      </c>
      <c r="E109" s="85"/>
      <c r="F109" s="41">
        <f t="shared" ref="F109:F120" si="5">ROUND(D109*E109,2)</f>
        <v>0</v>
      </c>
    </row>
    <row r="110" spans="1:6" s="37" customFormat="1" x14ac:dyDescent="0.2">
      <c r="A110" s="39" t="s">
        <v>246</v>
      </c>
      <c r="B110" s="39" t="s">
        <v>106</v>
      </c>
      <c r="C110" s="40" t="s">
        <v>114</v>
      </c>
      <c r="D110" s="41">
        <v>1</v>
      </c>
      <c r="E110" s="85"/>
      <c r="F110" s="41">
        <f t="shared" si="5"/>
        <v>0</v>
      </c>
    </row>
    <row r="111" spans="1:6" s="37" customFormat="1" ht="38.25" x14ac:dyDescent="0.2">
      <c r="A111" s="39" t="s">
        <v>247</v>
      </c>
      <c r="B111" s="39" t="s">
        <v>353</v>
      </c>
      <c r="C111" s="40" t="s">
        <v>114</v>
      </c>
      <c r="D111" s="41">
        <v>1</v>
      </c>
      <c r="E111" s="85"/>
      <c r="F111" s="41">
        <f t="shared" si="5"/>
        <v>0</v>
      </c>
    </row>
    <row r="112" spans="1:6" s="37" customFormat="1" x14ac:dyDescent="0.2">
      <c r="A112" s="39" t="s">
        <v>248</v>
      </c>
      <c r="B112" s="39" t="s">
        <v>64</v>
      </c>
      <c r="C112" s="40" t="s">
        <v>114</v>
      </c>
      <c r="D112" s="41">
        <v>1</v>
      </c>
      <c r="E112" s="85"/>
      <c r="F112" s="41">
        <f t="shared" si="5"/>
        <v>0</v>
      </c>
    </row>
    <row r="113" spans="1:6" s="37" customFormat="1" ht="38.25" x14ac:dyDescent="0.2">
      <c r="A113" s="39" t="s">
        <v>249</v>
      </c>
      <c r="B113" s="39" t="s">
        <v>354</v>
      </c>
      <c r="C113" s="40" t="s">
        <v>114</v>
      </c>
      <c r="D113" s="41">
        <v>1</v>
      </c>
      <c r="E113" s="85"/>
      <c r="F113" s="41">
        <f t="shared" si="5"/>
        <v>0</v>
      </c>
    </row>
    <row r="114" spans="1:6" s="37" customFormat="1" x14ac:dyDescent="0.2">
      <c r="A114" s="39" t="s">
        <v>250</v>
      </c>
      <c r="B114" s="39" t="s">
        <v>86</v>
      </c>
      <c r="C114" s="40" t="s">
        <v>114</v>
      </c>
      <c r="D114" s="41">
        <v>1</v>
      </c>
      <c r="E114" s="85"/>
      <c r="F114" s="41">
        <f t="shared" si="5"/>
        <v>0</v>
      </c>
    </row>
    <row r="115" spans="1:6" s="37" customFormat="1" ht="38.25" x14ac:dyDescent="0.2">
      <c r="A115" s="39" t="s">
        <v>251</v>
      </c>
      <c r="B115" s="39" t="s">
        <v>355</v>
      </c>
      <c r="C115" s="40" t="s">
        <v>114</v>
      </c>
      <c r="D115" s="41">
        <v>1</v>
      </c>
      <c r="E115" s="85"/>
      <c r="F115" s="41">
        <f t="shared" si="5"/>
        <v>0</v>
      </c>
    </row>
    <row r="116" spans="1:6" s="37" customFormat="1" x14ac:dyDescent="0.2">
      <c r="A116" s="39" t="s">
        <v>252</v>
      </c>
      <c r="B116" s="39" t="s">
        <v>65</v>
      </c>
      <c r="C116" s="40" t="s">
        <v>114</v>
      </c>
      <c r="D116" s="41">
        <v>1</v>
      </c>
      <c r="E116" s="85"/>
      <c r="F116" s="41">
        <f t="shared" si="5"/>
        <v>0</v>
      </c>
    </row>
    <row r="117" spans="1:6" s="37" customFormat="1" x14ac:dyDescent="0.2">
      <c r="A117" s="53" t="s">
        <v>253</v>
      </c>
      <c r="B117" s="53" t="s">
        <v>46</v>
      </c>
      <c r="C117" s="54" t="s">
        <v>114</v>
      </c>
      <c r="D117" s="55">
        <v>10</v>
      </c>
      <c r="E117" s="87"/>
      <c r="F117" s="55">
        <f t="shared" si="5"/>
        <v>0</v>
      </c>
    </row>
    <row r="118" spans="1:6" s="37" customFormat="1" ht="25.5" x14ac:dyDescent="0.2">
      <c r="A118" s="39" t="s">
        <v>254</v>
      </c>
      <c r="B118" s="39" t="s">
        <v>5</v>
      </c>
      <c r="C118" s="40" t="s">
        <v>114</v>
      </c>
      <c r="D118" s="41">
        <v>1</v>
      </c>
      <c r="E118" s="85"/>
      <c r="F118" s="41">
        <f t="shared" si="5"/>
        <v>0</v>
      </c>
    </row>
    <row r="119" spans="1:6" s="37" customFormat="1" x14ac:dyDescent="0.2">
      <c r="A119" s="39" t="s">
        <v>255</v>
      </c>
      <c r="B119" s="39" t="s">
        <v>356</v>
      </c>
      <c r="C119" s="40" t="s">
        <v>114</v>
      </c>
      <c r="D119" s="41">
        <v>1</v>
      </c>
      <c r="E119" s="85"/>
      <c r="F119" s="41">
        <f t="shared" si="5"/>
        <v>0</v>
      </c>
    </row>
    <row r="120" spans="1:6" s="37" customFormat="1" x14ac:dyDescent="0.2">
      <c r="A120" s="53" t="s">
        <v>256</v>
      </c>
      <c r="B120" s="53" t="s">
        <v>71</v>
      </c>
      <c r="C120" s="54" t="s">
        <v>114</v>
      </c>
      <c r="D120" s="55">
        <v>10</v>
      </c>
      <c r="E120" s="87"/>
      <c r="F120" s="55">
        <f t="shared" si="5"/>
        <v>0</v>
      </c>
    </row>
    <row r="121" spans="1:6" s="37" customFormat="1" x14ac:dyDescent="0.2">
      <c r="A121" s="38"/>
      <c r="B121" s="39"/>
      <c r="C121" s="40"/>
      <c r="D121" s="41"/>
      <c r="E121" s="86"/>
      <c r="F121" s="41"/>
    </row>
    <row r="122" spans="1:6" ht="15" x14ac:dyDescent="0.2">
      <c r="A122" s="46" t="s">
        <v>257</v>
      </c>
      <c r="B122" s="47" t="s">
        <v>7</v>
      </c>
      <c r="C122" s="40"/>
      <c r="D122" s="41"/>
      <c r="E122" s="86"/>
      <c r="F122" s="41"/>
    </row>
    <row r="123" spans="1:6" s="37" customFormat="1" x14ac:dyDescent="0.2">
      <c r="A123" s="51" t="s">
        <v>258</v>
      </c>
      <c r="B123" s="39" t="s">
        <v>68</v>
      </c>
      <c r="C123" s="40" t="s">
        <v>40</v>
      </c>
      <c r="D123" s="41">
        <v>1</v>
      </c>
      <c r="E123" s="85"/>
      <c r="F123" s="41">
        <f t="shared" ref="F123:F136" si="6">ROUND(D123*E123,2)</f>
        <v>0</v>
      </c>
    </row>
    <row r="124" spans="1:6" s="37" customFormat="1" x14ac:dyDescent="0.2">
      <c r="A124" s="51" t="s">
        <v>259</v>
      </c>
      <c r="B124" s="39" t="s">
        <v>50</v>
      </c>
      <c r="C124" s="40" t="s">
        <v>40</v>
      </c>
      <c r="D124" s="41">
        <v>1</v>
      </c>
      <c r="E124" s="85"/>
      <c r="F124" s="41">
        <f t="shared" si="6"/>
        <v>0</v>
      </c>
    </row>
    <row r="125" spans="1:6" s="37" customFormat="1" x14ac:dyDescent="0.2">
      <c r="A125" s="51" t="s">
        <v>260</v>
      </c>
      <c r="B125" s="39" t="s">
        <v>62</v>
      </c>
      <c r="C125" s="40" t="s">
        <v>40</v>
      </c>
      <c r="D125" s="41">
        <v>1</v>
      </c>
      <c r="E125" s="85"/>
      <c r="F125" s="41">
        <f t="shared" si="6"/>
        <v>0</v>
      </c>
    </row>
    <row r="126" spans="1:6" s="37" customFormat="1" x14ac:dyDescent="0.2">
      <c r="A126" s="65" t="s">
        <v>261</v>
      </c>
      <c r="B126" s="53" t="s">
        <v>110</v>
      </c>
      <c r="C126" s="54" t="s">
        <v>114</v>
      </c>
      <c r="D126" s="55">
        <v>10</v>
      </c>
      <c r="E126" s="87"/>
      <c r="F126" s="55">
        <f t="shared" si="6"/>
        <v>0</v>
      </c>
    </row>
    <row r="127" spans="1:6" s="37" customFormat="1" x14ac:dyDescent="0.2">
      <c r="A127" s="51" t="s">
        <v>262</v>
      </c>
      <c r="B127" s="39" t="s">
        <v>97</v>
      </c>
      <c r="C127" s="40" t="s">
        <v>40</v>
      </c>
      <c r="D127" s="41">
        <v>1</v>
      </c>
      <c r="E127" s="85"/>
      <c r="F127" s="41">
        <f t="shared" si="6"/>
        <v>0</v>
      </c>
    </row>
    <row r="128" spans="1:6" s="37" customFormat="1" x14ac:dyDescent="0.2">
      <c r="A128" s="51" t="s">
        <v>263</v>
      </c>
      <c r="B128" s="39" t="s">
        <v>99</v>
      </c>
      <c r="C128" s="40" t="s">
        <v>40</v>
      </c>
      <c r="D128" s="41">
        <v>1</v>
      </c>
      <c r="E128" s="85"/>
      <c r="F128" s="41">
        <f t="shared" si="6"/>
        <v>0</v>
      </c>
    </row>
    <row r="129" spans="1:6" s="37" customFormat="1" x14ac:dyDescent="0.2">
      <c r="A129" s="51" t="s">
        <v>264</v>
      </c>
      <c r="B129" s="39" t="s">
        <v>107</v>
      </c>
      <c r="C129" s="40" t="s">
        <v>40</v>
      </c>
      <c r="D129" s="41">
        <v>1</v>
      </c>
      <c r="E129" s="85"/>
      <c r="F129" s="41">
        <f t="shared" si="6"/>
        <v>0</v>
      </c>
    </row>
    <row r="130" spans="1:6" s="37" customFormat="1" ht="76.5" x14ac:dyDescent="0.2">
      <c r="A130" s="51" t="s">
        <v>265</v>
      </c>
      <c r="B130" s="39" t="s">
        <v>320</v>
      </c>
      <c r="C130" s="40" t="s">
        <v>302</v>
      </c>
      <c r="D130" s="41">
        <v>1</v>
      </c>
      <c r="E130" s="85"/>
      <c r="F130" s="41">
        <f t="shared" si="6"/>
        <v>0</v>
      </c>
    </row>
    <row r="131" spans="1:6" s="37" customFormat="1" x14ac:dyDescent="0.2">
      <c r="A131" s="51" t="s">
        <v>266</v>
      </c>
      <c r="B131" s="39" t="s">
        <v>78</v>
      </c>
      <c r="C131" s="40" t="s">
        <v>40</v>
      </c>
      <c r="D131" s="41">
        <v>1</v>
      </c>
      <c r="E131" s="85"/>
      <c r="F131" s="41">
        <f t="shared" si="6"/>
        <v>0</v>
      </c>
    </row>
    <row r="132" spans="1:6" s="37" customFormat="1" x14ac:dyDescent="0.2">
      <c r="A132" s="51" t="s">
        <v>267</v>
      </c>
      <c r="B132" s="39" t="s">
        <v>32</v>
      </c>
      <c r="C132" s="40" t="s">
        <v>114</v>
      </c>
      <c r="D132" s="41">
        <v>1</v>
      </c>
      <c r="E132" s="85"/>
      <c r="F132" s="41">
        <f t="shared" si="6"/>
        <v>0</v>
      </c>
    </row>
    <row r="133" spans="1:6" s="37" customFormat="1" x14ac:dyDescent="0.2">
      <c r="A133" s="51" t="s">
        <v>268</v>
      </c>
      <c r="B133" s="39" t="s">
        <v>109</v>
      </c>
      <c r="C133" s="40" t="s">
        <v>40</v>
      </c>
      <c r="D133" s="41">
        <v>1</v>
      </c>
      <c r="E133" s="85"/>
      <c r="F133" s="41">
        <f t="shared" si="6"/>
        <v>0</v>
      </c>
    </row>
    <row r="134" spans="1:6" s="37" customFormat="1" x14ac:dyDescent="0.2">
      <c r="A134" s="51" t="s">
        <v>269</v>
      </c>
      <c r="B134" s="39" t="s">
        <v>108</v>
      </c>
      <c r="C134" s="40" t="s">
        <v>40</v>
      </c>
      <c r="D134" s="41">
        <v>1</v>
      </c>
      <c r="E134" s="85"/>
      <c r="F134" s="41">
        <f t="shared" si="6"/>
        <v>0</v>
      </c>
    </row>
    <row r="135" spans="1:6" s="37" customFormat="1" x14ac:dyDescent="0.2">
      <c r="A135" s="51" t="s">
        <v>270</v>
      </c>
      <c r="B135" s="39" t="s">
        <v>31</v>
      </c>
      <c r="C135" s="40" t="s">
        <v>114</v>
      </c>
      <c r="D135" s="41">
        <v>1</v>
      </c>
      <c r="E135" s="85"/>
      <c r="F135" s="41">
        <f t="shared" si="6"/>
        <v>0</v>
      </c>
    </row>
    <row r="136" spans="1:6" s="37" customFormat="1" x14ac:dyDescent="0.2">
      <c r="A136" s="51" t="s">
        <v>271</v>
      </c>
      <c r="B136" s="39" t="s">
        <v>63</v>
      </c>
      <c r="C136" s="40" t="s">
        <v>40</v>
      </c>
      <c r="D136" s="41">
        <v>1</v>
      </c>
      <c r="E136" s="85"/>
      <c r="F136" s="41">
        <f t="shared" si="6"/>
        <v>0</v>
      </c>
    </row>
    <row r="137" spans="1:6" s="37" customFormat="1" x14ac:dyDescent="0.2">
      <c r="A137" s="38"/>
      <c r="B137" s="39"/>
      <c r="C137" s="40"/>
      <c r="D137" s="41"/>
      <c r="E137" s="86"/>
      <c r="F137" s="41"/>
    </row>
    <row r="138" spans="1:6" ht="15" x14ac:dyDescent="0.2">
      <c r="A138" s="46" t="s">
        <v>272</v>
      </c>
      <c r="B138" s="47" t="s">
        <v>8</v>
      </c>
      <c r="C138" s="40"/>
      <c r="D138" s="41"/>
      <c r="E138" s="86"/>
      <c r="F138" s="41"/>
    </row>
    <row r="139" spans="1:6" s="37" customFormat="1" ht="25.5" x14ac:dyDescent="0.2">
      <c r="A139" s="51" t="s">
        <v>273</v>
      </c>
      <c r="B139" s="39" t="s">
        <v>96</v>
      </c>
      <c r="C139" s="40" t="s">
        <v>48</v>
      </c>
      <c r="D139" s="41">
        <v>1</v>
      </c>
      <c r="E139" s="85"/>
      <c r="F139" s="41">
        <f t="shared" ref="F139:F152" si="7">ROUND(D139*E139,2)</f>
        <v>0</v>
      </c>
    </row>
    <row r="140" spans="1:6" s="37" customFormat="1" x14ac:dyDescent="0.2">
      <c r="A140" s="51" t="s">
        <v>274</v>
      </c>
      <c r="B140" s="39" t="s">
        <v>75</v>
      </c>
      <c r="C140" s="40" t="s">
        <v>114</v>
      </c>
      <c r="D140" s="41">
        <v>1</v>
      </c>
      <c r="E140" s="85"/>
      <c r="F140" s="41">
        <f t="shared" si="7"/>
        <v>0</v>
      </c>
    </row>
    <row r="141" spans="1:6" s="37" customFormat="1" x14ac:dyDescent="0.2">
      <c r="A141" s="51" t="s">
        <v>275</v>
      </c>
      <c r="B141" s="39" t="s">
        <v>70</v>
      </c>
      <c r="C141" s="40" t="s">
        <v>114</v>
      </c>
      <c r="D141" s="41">
        <v>1</v>
      </c>
      <c r="E141" s="85"/>
      <c r="F141" s="41">
        <f t="shared" si="7"/>
        <v>0</v>
      </c>
    </row>
    <row r="142" spans="1:6" s="37" customFormat="1" x14ac:dyDescent="0.2">
      <c r="A142" s="51" t="s">
        <v>276</v>
      </c>
      <c r="B142" s="39" t="s">
        <v>111</v>
      </c>
      <c r="C142" s="40" t="s">
        <v>114</v>
      </c>
      <c r="D142" s="41">
        <v>1</v>
      </c>
      <c r="E142" s="85"/>
      <c r="F142" s="41">
        <f t="shared" si="7"/>
        <v>0</v>
      </c>
    </row>
    <row r="143" spans="1:6" s="37" customFormat="1" x14ac:dyDescent="0.2">
      <c r="A143" s="65" t="s">
        <v>277</v>
      </c>
      <c r="B143" s="53" t="s">
        <v>45</v>
      </c>
      <c r="C143" s="54" t="s">
        <v>114</v>
      </c>
      <c r="D143" s="55">
        <v>5</v>
      </c>
      <c r="E143" s="87"/>
      <c r="F143" s="55">
        <f t="shared" si="7"/>
        <v>0</v>
      </c>
    </row>
    <row r="144" spans="1:6" s="37" customFormat="1" x14ac:dyDescent="0.2">
      <c r="A144" s="51" t="s">
        <v>278</v>
      </c>
      <c r="B144" s="39" t="s">
        <v>85</v>
      </c>
      <c r="C144" s="40" t="s">
        <v>114</v>
      </c>
      <c r="D144" s="41">
        <v>1</v>
      </c>
      <c r="E144" s="85"/>
      <c r="F144" s="41">
        <f t="shared" si="7"/>
        <v>0</v>
      </c>
    </row>
    <row r="145" spans="1:6" s="37" customFormat="1" ht="25.5" x14ac:dyDescent="0.2">
      <c r="A145" s="65" t="s">
        <v>279</v>
      </c>
      <c r="B145" s="53" t="s">
        <v>9</v>
      </c>
      <c r="C145" s="54" t="s">
        <v>114</v>
      </c>
      <c r="D145" s="55">
        <v>2</v>
      </c>
      <c r="E145" s="87"/>
      <c r="F145" s="55">
        <f t="shared" si="7"/>
        <v>0</v>
      </c>
    </row>
    <row r="146" spans="1:6" s="37" customFormat="1" x14ac:dyDescent="0.2">
      <c r="A146" s="51" t="s">
        <v>280</v>
      </c>
      <c r="B146" s="39" t="s">
        <v>66</v>
      </c>
      <c r="C146" s="40" t="s">
        <v>114</v>
      </c>
      <c r="D146" s="41">
        <v>1</v>
      </c>
      <c r="E146" s="85"/>
      <c r="F146" s="41">
        <f t="shared" si="7"/>
        <v>0</v>
      </c>
    </row>
    <row r="147" spans="1:6" s="37" customFormat="1" x14ac:dyDescent="0.2">
      <c r="A147" s="51" t="s">
        <v>281</v>
      </c>
      <c r="B147" s="39" t="s">
        <v>12</v>
      </c>
      <c r="C147" s="40" t="s">
        <v>114</v>
      </c>
      <c r="D147" s="41">
        <v>1</v>
      </c>
      <c r="E147" s="85"/>
      <c r="F147" s="41">
        <f t="shared" si="7"/>
        <v>0</v>
      </c>
    </row>
    <row r="148" spans="1:6" s="37" customFormat="1" x14ac:dyDescent="0.2">
      <c r="A148" s="51" t="s">
        <v>282</v>
      </c>
      <c r="B148" s="39" t="s">
        <v>14</v>
      </c>
      <c r="C148" s="40" t="s">
        <v>114</v>
      </c>
      <c r="D148" s="41">
        <v>1</v>
      </c>
      <c r="E148" s="85"/>
      <c r="F148" s="41">
        <f t="shared" si="7"/>
        <v>0</v>
      </c>
    </row>
    <row r="149" spans="1:6" s="37" customFormat="1" x14ac:dyDescent="0.2">
      <c r="A149" s="51" t="s">
        <v>283</v>
      </c>
      <c r="B149" s="39" t="s">
        <v>13</v>
      </c>
      <c r="C149" s="40" t="s">
        <v>114</v>
      </c>
      <c r="D149" s="41">
        <v>1</v>
      </c>
      <c r="E149" s="85"/>
      <c r="F149" s="41">
        <f t="shared" si="7"/>
        <v>0</v>
      </c>
    </row>
    <row r="150" spans="1:6" s="37" customFormat="1" x14ac:dyDescent="0.2">
      <c r="A150" s="51" t="s">
        <v>284</v>
      </c>
      <c r="B150" s="39" t="s">
        <v>15</v>
      </c>
      <c r="C150" s="40" t="s">
        <v>114</v>
      </c>
      <c r="D150" s="41">
        <v>1</v>
      </c>
      <c r="E150" s="85"/>
      <c r="F150" s="41">
        <f t="shared" si="7"/>
        <v>0</v>
      </c>
    </row>
    <row r="151" spans="1:6" s="37" customFormat="1" x14ac:dyDescent="0.2">
      <c r="A151" s="51" t="s">
        <v>285</v>
      </c>
      <c r="B151" s="39" t="s">
        <v>11</v>
      </c>
      <c r="C151" s="40" t="s">
        <v>114</v>
      </c>
      <c r="D151" s="41">
        <v>1</v>
      </c>
      <c r="E151" s="85"/>
      <c r="F151" s="41">
        <f t="shared" si="7"/>
        <v>0</v>
      </c>
    </row>
    <row r="152" spans="1:6" s="37" customFormat="1" x14ac:dyDescent="0.2">
      <c r="A152" s="51" t="s">
        <v>286</v>
      </c>
      <c r="B152" s="39" t="s">
        <v>10</v>
      </c>
      <c r="C152" s="40" t="s">
        <v>114</v>
      </c>
      <c r="D152" s="41">
        <v>1</v>
      </c>
      <c r="E152" s="85"/>
      <c r="F152" s="41">
        <f t="shared" si="7"/>
        <v>0</v>
      </c>
    </row>
    <row r="153" spans="1:6" s="37" customFormat="1" x14ac:dyDescent="0.2">
      <c r="A153" s="38"/>
      <c r="B153" s="39"/>
      <c r="C153" s="40"/>
      <c r="D153" s="41"/>
      <c r="E153" s="86"/>
      <c r="F153" s="41"/>
    </row>
    <row r="154" spans="1:6" ht="15" x14ac:dyDescent="0.2">
      <c r="A154" s="46">
        <v>8</v>
      </c>
      <c r="B154" s="47" t="s">
        <v>287</v>
      </c>
      <c r="C154" s="40"/>
      <c r="D154" s="41"/>
      <c r="E154" s="86"/>
      <c r="F154" s="41"/>
    </row>
    <row r="155" spans="1:6" s="37" customFormat="1" ht="25.5" x14ac:dyDescent="0.2">
      <c r="A155" s="65" t="s">
        <v>288</v>
      </c>
      <c r="B155" s="53" t="s">
        <v>16</v>
      </c>
      <c r="C155" s="54" t="s">
        <v>48</v>
      </c>
      <c r="D155" s="55">
        <v>5</v>
      </c>
      <c r="E155" s="87"/>
      <c r="F155" s="55">
        <f>ROUND(D155*E155,2)</f>
        <v>0</v>
      </c>
    </row>
    <row r="156" spans="1:6" s="37" customFormat="1" x14ac:dyDescent="0.2">
      <c r="A156" s="38"/>
      <c r="B156" s="39"/>
      <c r="C156" s="40"/>
      <c r="D156" s="41"/>
      <c r="E156" s="86"/>
      <c r="F156" s="41"/>
    </row>
    <row r="157" spans="1:6" ht="15" x14ac:dyDescent="0.2">
      <c r="A157" s="46" t="s">
        <v>290</v>
      </c>
      <c r="B157" s="47" t="s">
        <v>289</v>
      </c>
      <c r="C157" s="40"/>
      <c r="D157" s="41"/>
      <c r="E157" s="86"/>
      <c r="F157" s="41"/>
    </row>
    <row r="158" spans="1:6" s="37" customFormat="1" x14ac:dyDescent="0.2">
      <c r="A158" s="39" t="s">
        <v>291</v>
      </c>
      <c r="B158" s="39" t="s">
        <v>301</v>
      </c>
      <c r="C158" s="40" t="s">
        <v>114</v>
      </c>
      <c r="D158" s="41">
        <v>1</v>
      </c>
      <c r="E158" s="85"/>
      <c r="F158" s="41">
        <f t="shared" ref="F158:F167" si="8">ROUND(D158*E158,2)</f>
        <v>0</v>
      </c>
    </row>
    <row r="159" spans="1:6" s="37" customFormat="1" x14ac:dyDescent="0.2">
      <c r="A159" s="53" t="s">
        <v>292</v>
      </c>
      <c r="B159" s="53" t="s">
        <v>61</v>
      </c>
      <c r="C159" s="54" t="s">
        <v>114</v>
      </c>
      <c r="D159" s="55">
        <v>2</v>
      </c>
      <c r="E159" s="87"/>
      <c r="F159" s="55">
        <f t="shared" si="8"/>
        <v>0</v>
      </c>
    </row>
    <row r="160" spans="1:6" s="37" customFormat="1" x14ac:dyDescent="0.2">
      <c r="A160" s="39" t="s">
        <v>293</v>
      </c>
      <c r="B160" s="39" t="s">
        <v>49</v>
      </c>
      <c r="C160" s="40" t="s">
        <v>48</v>
      </c>
      <c r="D160" s="41">
        <v>1</v>
      </c>
      <c r="E160" s="85"/>
      <c r="F160" s="41">
        <f t="shared" si="8"/>
        <v>0</v>
      </c>
    </row>
    <row r="161" spans="1:6" s="37" customFormat="1" x14ac:dyDescent="0.2">
      <c r="A161" s="39" t="s">
        <v>294</v>
      </c>
      <c r="B161" s="39" t="s">
        <v>17</v>
      </c>
      <c r="C161" s="40" t="s">
        <v>114</v>
      </c>
      <c r="D161" s="41">
        <v>1</v>
      </c>
      <c r="E161" s="85"/>
      <c r="F161" s="41">
        <f t="shared" si="8"/>
        <v>0</v>
      </c>
    </row>
    <row r="162" spans="1:6" s="37" customFormat="1" x14ac:dyDescent="0.2">
      <c r="A162" s="39" t="s">
        <v>295</v>
      </c>
      <c r="B162" s="39" t="s">
        <v>357</v>
      </c>
      <c r="C162" s="40" t="s">
        <v>114</v>
      </c>
      <c r="D162" s="41">
        <v>1</v>
      </c>
      <c r="E162" s="85"/>
      <c r="F162" s="41">
        <f t="shared" si="8"/>
        <v>0</v>
      </c>
    </row>
    <row r="163" spans="1:6" s="37" customFormat="1" x14ac:dyDescent="0.2">
      <c r="A163" s="39" t="s">
        <v>296</v>
      </c>
      <c r="B163" s="39" t="s">
        <v>47</v>
      </c>
      <c r="C163" s="40" t="s">
        <v>48</v>
      </c>
      <c r="D163" s="41">
        <v>1</v>
      </c>
      <c r="E163" s="85"/>
      <c r="F163" s="41">
        <f t="shared" si="8"/>
        <v>0</v>
      </c>
    </row>
    <row r="164" spans="1:6" s="37" customFormat="1" x14ac:dyDescent="0.2">
      <c r="A164" s="39" t="s">
        <v>297</v>
      </c>
      <c r="B164" s="39" t="s">
        <v>303</v>
      </c>
      <c r="C164" s="40" t="s">
        <v>302</v>
      </c>
      <c r="D164" s="41">
        <v>1</v>
      </c>
      <c r="E164" s="85"/>
      <c r="F164" s="41">
        <f t="shared" si="8"/>
        <v>0</v>
      </c>
    </row>
    <row r="165" spans="1:6" s="37" customFormat="1" x14ac:dyDescent="0.2">
      <c r="A165" s="39" t="s">
        <v>298</v>
      </c>
      <c r="B165" s="39" t="s">
        <v>69</v>
      </c>
      <c r="C165" s="40" t="s">
        <v>114</v>
      </c>
      <c r="D165" s="41">
        <v>1</v>
      </c>
      <c r="E165" s="85"/>
      <c r="F165" s="41">
        <f t="shared" si="8"/>
        <v>0</v>
      </c>
    </row>
    <row r="166" spans="1:6" s="37" customFormat="1" x14ac:dyDescent="0.2">
      <c r="A166" s="39" t="s">
        <v>299</v>
      </c>
      <c r="B166" s="39" t="s">
        <v>120</v>
      </c>
      <c r="C166" s="40" t="s">
        <v>114</v>
      </c>
      <c r="D166" s="41">
        <v>1</v>
      </c>
      <c r="E166" s="85"/>
      <c r="F166" s="41">
        <f t="shared" si="8"/>
        <v>0</v>
      </c>
    </row>
    <row r="167" spans="1:6" s="37" customFormat="1" x14ac:dyDescent="0.2">
      <c r="A167" s="53" t="s">
        <v>300</v>
      </c>
      <c r="B167" s="53" t="s">
        <v>121</v>
      </c>
      <c r="C167" s="54" t="s">
        <v>114</v>
      </c>
      <c r="D167" s="55">
        <v>12</v>
      </c>
      <c r="E167" s="87"/>
      <c r="F167" s="55">
        <f t="shared" si="8"/>
        <v>0</v>
      </c>
    </row>
    <row r="168" spans="1:6" x14ac:dyDescent="0.2">
      <c r="A168" s="38"/>
      <c r="B168" s="39"/>
      <c r="C168" s="40"/>
      <c r="D168" s="41"/>
      <c r="E168" s="86"/>
      <c r="F168" s="41"/>
    </row>
    <row r="169" spans="1:6" ht="15" x14ac:dyDescent="0.2">
      <c r="A169" s="46" t="s">
        <v>304</v>
      </c>
      <c r="B169" s="47" t="s">
        <v>305</v>
      </c>
      <c r="C169" s="40"/>
      <c r="D169" s="41"/>
      <c r="E169" s="86"/>
      <c r="F169" s="41"/>
    </row>
    <row r="170" spans="1:6" s="37" customFormat="1" x14ac:dyDescent="0.2">
      <c r="A170" s="51" t="s">
        <v>306</v>
      </c>
      <c r="B170" s="39" t="s">
        <v>18</v>
      </c>
      <c r="C170" s="40" t="s">
        <v>1</v>
      </c>
      <c r="D170" s="41">
        <v>1</v>
      </c>
      <c r="E170" s="85"/>
      <c r="F170" s="41">
        <f t="shared" ref="F170:F183" si="9">ROUND(D170*E170,2)</f>
        <v>0</v>
      </c>
    </row>
    <row r="171" spans="1:6" s="37" customFormat="1" x14ac:dyDescent="0.2">
      <c r="A171" s="51" t="s">
        <v>307</v>
      </c>
      <c r="B171" s="39" t="s">
        <v>124</v>
      </c>
      <c r="C171" s="40" t="s">
        <v>1</v>
      </c>
      <c r="D171" s="41">
        <v>1</v>
      </c>
      <c r="E171" s="85"/>
      <c r="F171" s="41">
        <f t="shared" si="9"/>
        <v>0</v>
      </c>
    </row>
    <row r="172" spans="1:6" s="37" customFormat="1" x14ac:dyDescent="0.2">
      <c r="A172" s="51" t="s">
        <v>308</v>
      </c>
      <c r="B172" s="39" t="s">
        <v>125</v>
      </c>
      <c r="C172" s="40" t="s">
        <v>1</v>
      </c>
      <c r="D172" s="41">
        <v>1</v>
      </c>
      <c r="E172" s="85"/>
      <c r="F172" s="41">
        <f t="shared" si="9"/>
        <v>0</v>
      </c>
    </row>
    <row r="173" spans="1:6" s="37" customFormat="1" x14ac:dyDescent="0.2">
      <c r="A173" s="51" t="s">
        <v>309</v>
      </c>
      <c r="B173" s="39" t="s">
        <v>79</v>
      </c>
      <c r="C173" s="40" t="s">
        <v>1</v>
      </c>
      <c r="D173" s="41">
        <v>1</v>
      </c>
      <c r="E173" s="85"/>
      <c r="F173" s="41">
        <f t="shared" si="9"/>
        <v>0</v>
      </c>
    </row>
    <row r="174" spans="1:6" s="37" customFormat="1" x14ac:dyDescent="0.2">
      <c r="A174" s="51" t="s">
        <v>310</v>
      </c>
      <c r="B174" s="39" t="s">
        <v>321</v>
      </c>
      <c r="C174" s="40" t="s">
        <v>1</v>
      </c>
      <c r="D174" s="41">
        <v>1</v>
      </c>
      <c r="E174" s="85"/>
      <c r="F174" s="41">
        <f t="shared" si="9"/>
        <v>0</v>
      </c>
    </row>
    <row r="175" spans="1:6" s="37" customFormat="1" x14ac:dyDescent="0.2">
      <c r="A175" s="51" t="s">
        <v>311</v>
      </c>
      <c r="B175" s="39" t="s">
        <v>322</v>
      </c>
      <c r="C175" s="40" t="s">
        <v>1</v>
      </c>
      <c r="D175" s="41">
        <v>1</v>
      </c>
      <c r="E175" s="85"/>
      <c r="F175" s="41">
        <f t="shared" si="9"/>
        <v>0</v>
      </c>
    </row>
    <row r="176" spans="1:6" s="37" customFormat="1" x14ac:dyDescent="0.2">
      <c r="A176" s="51" t="s">
        <v>312</v>
      </c>
      <c r="B176" s="39" t="s">
        <v>128</v>
      </c>
      <c r="C176" s="40" t="s">
        <v>1</v>
      </c>
      <c r="D176" s="41">
        <v>1</v>
      </c>
      <c r="E176" s="85"/>
      <c r="F176" s="41">
        <f t="shared" si="9"/>
        <v>0</v>
      </c>
    </row>
    <row r="177" spans="1:7" s="37" customFormat="1" x14ac:dyDescent="0.2">
      <c r="A177" s="51" t="s">
        <v>313</v>
      </c>
      <c r="B177" s="39" t="s">
        <v>127</v>
      </c>
      <c r="C177" s="40" t="s">
        <v>1</v>
      </c>
      <c r="D177" s="41">
        <v>1</v>
      </c>
      <c r="E177" s="85"/>
      <c r="F177" s="41">
        <f t="shared" si="9"/>
        <v>0</v>
      </c>
    </row>
    <row r="178" spans="1:7" s="37" customFormat="1" x14ac:dyDescent="0.2">
      <c r="A178" s="51" t="s">
        <v>314</v>
      </c>
      <c r="B178" s="39" t="s">
        <v>19</v>
      </c>
      <c r="C178" s="40" t="s">
        <v>1</v>
      </c>
      <c r="D178" s="41">
        <v>1</v>
      </c>
      <c r="E178" s="85"/>
      <c r="F178" s="41">
        <f t="shared" si="9"/>
        <v>0</v>
      </c>
    </row>
    <row r="179" spans="1:7" s="37" customFormat="1" x14ac:dyDescent="0.2">
      <c r="A179" s="51" t="s">
        <v>315</v>
      </c>
      <c r="B179" s="39" t="s">
        <v>20</v>
      </c>
      <c r="C179" s="40" t="s">
        <v>1</v>
      </c>
      <c r="D179" s="41">
        <v>1</v>
      </c>
      <c r="E179" s="85"/>
      <c r="F179" s="41">
        <f t="shared" si="9"/>
        <v>0</v>
      </c>
    </row>
    <row r="180" spans="1:7" s="37" customFormat="1" x14ac:dyDescent="0.2">
      <c r="A180" s="51" t="s">
        <v>316</v>
      </c>
      <c r="B180" s="39" t="s">
        <v>43</v>
      </c>
      <c r="C180" s="40" t="s">
        <v>114</v>
      </c>
      <c r="D180" s="41">
        <v>1</v>
      </c>
      <c r="E180" s="85"/>
      <c r="F180" s="41">
        <f t="shared" si="9"/>
        <v>0</v>
      </c>
    </row>
    <row r="181" spans="1:7" s="37" customFormat="1" ht="25.5" x14ac:dyDescent="0.2">
      <c r="A181" s="65" t="s">
        <v>317</v>
      </c>
      <c r="B181" s="53" t="s">
        <v>324</v>
      </c>
      <c r="C181" s="54" t="s">
        <v>48</v>
      </c>
      <c r="D181" s="55">
        <v>5</v>
      </c>
      <c r="E181" s="87"/>
      <c r="F181" s="55">
        <f t="shared" si="9"/>
        <v>0</v>
      </c>
    </row>
    <row r="182" spans="1:7" s="37" customFormat="1" x14ac:dyDescent="0.2">
      <c r="A182" s="51" t="s">
        <v>318</v>
      </c>
      <c r="B182" s="39" t="s">
        <v>100</v>
      </c>
      <c r="C182" s="40" t="s">
        <v>0</v>
      </c>
      <c r="D182" s="41">
        <v>1</v>
      </c>
      <c r="E182" s="85"/>
      <c r="F182" s="41">
        <f t="shared" si="9"/>
        <v>0</v>
      </c>
    </row>
    <row r="183" spans="1:7" s="37" customFormat="1" x14ac:dyDescent="0.2">
      <c r="A183" s="52" t="s">
        <v>319</v>
      </c>
      <c r="B183" s="48" t="s">
        <v>117</v>
      </c>
      <c r="C183" s="49" t="s">
        <v>48</v>
      </c>
      <c r="D183" s="50">
        <v>1</v>
      </c>
      <c r="E183" s="88"/>
      <c r="F183" s="50">
        <f t="shared" si="9"/>
        <v>0</v>
      </c>
    </row>
    <row r="185" spans="1:7" s="66" customFormat="1" ht="13.5" thickBot="1" x14ac:dyDescent="0.25">
      <c r="A185" s="75">
        <v>11</v>
      </c>
      <c r="B185" s="76" t="s">
        <v>327</v>
      </c>
      <c r="C185" s="77"/>
      <c r="D185" s="78"/>
      <c r="E185" s="78"/>
      <c r="F185" s="78">
        <f>F22+F23+F24+F26+F34+F77+F84+F92+F98+F100+F101+F117+F120+F126+F143+F145+F155+F159+F167+F181</f>
        <v>0</v>
      </c>
      <c r="G185" s="84"/>
    </row>
    <row r="186" spans="1:7" ht="13.5" thickBot="1" x14ac:dyDescent="0.25">
      <c r="A186" s="67">
        <v>12</v>
      </c>
      <c r="B186" s="68" t="s">
        <v>328</v>
      </c>
      <c r="C186" s="69"/>
      <c r="D186" s="70"/>
      <c r="E186" s="70"/>
      <c r="F186" s="70">
        <f>SUM(F5:F183)-F185</f>
        <v>0</v>
      </c>
      <c r="G186" s="45"/>
    </row>
    <row r="187" spans="1:7" s="66" customFormat="1" ht="14.25" thickTop="1" thickBot="1" x14ac:dyDescent="0.25">
      <c r="A187" s="80" t="s">
        <v>345</v>
      </c>
      <c r="B187" s="81" t="s">
        <v>330</v>
      </c>
      <c r="C187" s="82" t="s">
        <v>323</v>
      </c>
      <c r="D187" s="83">
        <v>0.05</v>
      </c>
      <c r="E187" s="83">
        <f>F186</f>
        <v>0</v>
      </c>
      <c r="F187" s="83">
        <f>ROUND(D187*E187,2)</f>
        <v>0</v>
      </c>
    </row>
    <row r="188" spans="1:7" s="66" customFormat="1" ht="13.5" thickBot="1" x14ac:dyDescent="0.25">
      <c r="A188" s="71" t="s">
        <v>346</v>
      </c>
      <c r="B188" s="72" t="s">
        <v>347</v>
      </c>
      <c r="C188" s="73"/>
      <c r="D188" s="74"/>
      <c r="E188" s="74"/>
      <c r="F188" s="74">
        <f>F185+F187</f>
        <v>0</v>
      </c>
    </row>
  </sheetData>
  <sheetProtection sheet="1" objects="1" scenarios="1"/>
  <mergeCells count="1">
    <mergeCell ref="A1:F1"/>
  </mergeCells>
  <pageMargins left="0.70866141732283472" right="0.70866141732283472" top="0.74803149606299213" bottom="0.74803149606299213" header="0.31496062992125984" footer="0.31496062992125984"/>
  <pageSetup paperSize="9" scale="8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2</vt:i4>
      </vt:variant>
      <vt:variant>
        <vt:lpstr>Imenovani obsegi</vt:lpstr>
      </vt:variant>
      <vt:variant>
        <vt:i4>2</vt:i4>
      </vt:variant>
    </vt:vector>
  </HeadingPairs>
  <TitlesOfParts>
    <vt:vector size="4" baseType="lpstr">
      <vt:lpstr>REKAPITULACIJA</vt:lpstr>
      <vt:lpstr>CENIK</vt:lpstr>
      <vt:lpstr>CENIK!Področje_tiskanja</vt:lpstr>
      <vt:lpstr>CENIK!Tiskanje_naslovov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Aljoša Repanšek</dc:creator>
  <cp:lastModifiedBy>Viktor Torkar</cp:lastModifiedBy>
  <cp:lastPrinted>2019-12-17T06:34:47Z</cp:lastPrinted>
  <dcterms:created xsi:type="dcterms:W3CDTF">2000-09-07T08:34:15Z</dcterms:created>
  <dcterms:modified xsi:type="dcterms:W3CDTF">2019-12-17T08:31:43Z</dcterms:modified>
</cp:coreProperties>
</file>