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95" windowWidth="12900" windowHeight="9555" activeTab="0"/>
  </bookViews>
  <sheets>
    <sheet name="2012 in 2013" sheetId="1" r:id="rId1"/>
    <sheet name="List3" sheetId="2" r:id="rId2"/>
    <sheet name="Lis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<sst xmlns="http://schemas.openxmlformats.org/spreadsheetml/2006/main" count="480" uniqueCount="254">
  <si>
    <t>Odkup za potrebe ulice Gmajna</t>
  </si>
  <si>
    <t>Nakup zemljišča v obstoječi trasi ulice Za hribom</t>
  </si>
  <si>
    <t>Pridobitev za potrebe izgradnje pločnika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</si>
  <si>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</si>
  <si>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</si>
  <si>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</si>
  <si>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</si>
  <si>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</si>
  <si>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</si>
  <si>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</si>
  <si>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</si>
  <si>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</si>
  <si>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</si>
  <si>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</si>
  <si>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</si>
  <si>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</si>
  <si>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</si>
  <si>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</si>
  <si>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</si>
  <si>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</si>
  <si>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</si>
  <si>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</si>
  <si>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</si>
  <si>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</si>
  <si>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</si>
  <si>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</si>
  <si>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</si>
  <si>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</si>
  <si>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</si>
  <si>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</si>
  <si>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Zap. št.</t>
  </si>
  <si>
    <t>Manjša, že odmerjena parcela, ki se v skladu z že sprejetim sklepom OS proda lastnikom sosednje stavbne parcele, saj občina zemljišča ne potrebuje za izvajanje svojih nalog</t>
  </si>
  <si>
    <t>neposredna pogodba</t>
  </si>
  <si>
    <t>Menjava za parcelo 1042/5- občina zemljišče za izvajanje svojih nalog ne potrebuje</t>
  </si>
  <si>
    <t>Odkup za obstoječo Reboljevo ulico</t>
  </si>
  <si>
    <t>Odkup za potrebe Mengeške ceste</t>
  </si>
  <si>
    <t>obrazložitev</t>
  </si>
  <si>
    <t>orientacijska vrednost (v EUR)</t>
  </si>
  <si>
    <t>Del zemljišča v trasi Jemčeva c. in ob Jemčevi c.- menjava za del parc. št. 1568 in 1170/1 in menjava zaradi zaokrožitve gradbene parcele v zasebni lasti in za gradbeno parcelo za javno pot na polje (Brodič)</t>
  </si>
  <si>
    <t>Odkup med OIC Trzin in štiripasovnico za parkirišča in kolesarsko stezo</t>
  </si>
  <si>
    <r>
      <t>Odkup cca. 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za obstoječo cesto po geodetski odmeri</t>
    </r>
  </si>
  <si>
    <t>Menjava za parcelo št. 1260/6 in 1260/25- sodna poravnava- menjava za ulico</t>
  </si>
  <si>
    <t>Odkup na trasi Ljubljanske ceste po geodetski odmeri za potrebe ulice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</si>
  <si>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</si>
  <si>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</si>
  <si>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</si>
  <si>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</si>
  <si>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</si>
  <si>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</si>
  <si>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</si>
  <si>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</si>
  <si>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</si>
  <si>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</si>
  <si>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</si>
  <si>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r>
      <t xml:space="preserve">opis stvarnega premoženja </t>
    </r>
    <r>
      <rPr>
        <sz val="10.5"/>
        <rFont val="Arial"/>
        <family val="2"/>
      </rPr>
      <t>(parc.št., dejanska raba po GURS, izmera, ID)</t>
    </r>
  </si>
  <si>
    <t>39.</t>
  </si>
  <si>
    <t>40.</t>
  </si>
  <si>
    <t>41.</t>
  </si>
  <si>
    <t>42.</t>
  </si>
  <si>
    <t>43.</t>
  </si>
  <si>
    <t>44.</t>
  </si>
  <si>
    <t>Nakup za gradnjo nove vstopne ceste za OIC Trzin</t>
  </si>
  <si>
    <t>Zemljišče v območju NT4/1 in NT1/3 prej (T-4, T-12)- povezovalna cesta (predkup)</t>
  </si>
  <si>
    <t>Menjava za parcelo št. 1045/2</t>
  </si>
  <si>
    <t xml:space="preserve">Orientacijska vrednost skupaj </t>
  </si>
  <si>
    <t>A. ZEMLJIŠČA</t>
  </si>
  <si>
    <t>predvidena metoda razpolaganja</t>
  </si>
  <si>
    <t>Manjša parcela, ki leži med dvema zasebnima zazidanima stavbnima parcelama- občina zemljišča ne potrebuje za izvajanje svojih nalog</t>
  </si>
  <si>
    <t>Opuščena javna pot na območju NT4/1 prej T 12; predvidoma delna menjava za enakovredna zemljišča v trasi Jemčeve c. in ob Jemčevi c.- občina zemljišča za izvajanje svojih nalog ne potrebuje</t>
  </si>
  <si>
    <t>1. NAČRT PRIDOBIVANJA NEPREMIČNEGA PREMOŽENJA (Občina Trzin- nakup)</t>
  </si>
  <si>
    <t>2. NAČRT RAZPOLAGANJA Z NEPREMIČNIM PREMOŽENJEM (Občina Trzin- prodaja)</t>
  </si>
  <si>
    <t>Stavbišče objekta, ki je v lasti dveh etažnih lastnic- občina zemljišča ne potrebuje za izvajanje svojih nalog</t>
  </si>
  <si>
    <t>Bivše javno dobro- pot, ki teče čez dvorišče, ki ga že uporabljajo zainteresirani kupci- občina zemljišča ne potrebuje za izvajanje svojih nalog</t>
  </si>
  <si>
    <t>Zemljišče na območju Jemčeve c., namenjena v glavnem za menjavo zaradi zaokrožitve gradbene parcele v zasebni lasti in za gradbeno parcelo za javno pot na polje (Brodič)- občina zemljišča za izvajanje svojih nalog ne potrebuje</t>
  </si>
  <si>
    <t>Prodaja po dogovoru, sklenjenem še v času bivše Občine Domžale zaradi izgradnje Kidričeve ulice- občina zmeljišče za izvajanje svojih nalog ne potrebuje</t>
  </si>
  <si>
    <t>Menjava za parc. št. 1265/6- sodna poravnava</t>
  </si>
  <si>
    <t xml:space="preserve">Manjši, odmerjeni del pravokotnih parcel ob Ulici Kamniškega batalojna, namenjeni delno za menjavo (za parc.št. 878/5, 878/6 in 878/1), delno za prodajo lastnikoma sosednje zazidane stavbne parcele- občina zemljišča ne potrebuje za izvajanje svojih nalog. </t>
  </si>
  <si>
    <t>S prodajo idealnega deleža (450/10000) na nepremičninah zaradi pristopa dveh občin k nadgradnji infrastrukture CČN Domžale- Kamnik, se zmanjšajo stroški za nadgradnjo, ki jih bomo nosili lastniki, kot tudi stroški obratovanja</t>
  </si>
  <si>
    <t>B. STANOVANJA IN POSLOVNI PROSTORI</t>
  </si>
  <si>
    <r>
      <t>Zasedeno stanovanje v Domžalah, Miklošičeva 1 c (67,78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)- stanovanje ni v občini Trzin in ekonomsko ni rentabilno, zato je prodaja smiselna</t>
    </r>
  </si>
  <si>
    <t>Opomba: cene v načrtu razpolaganja občinskega nepremičnega premoženja so informativne in bodo natančneje določene na podlagi</t>
  </si>
  <si>
    <t>C. OBJEKTI IN ZEMLJIŠČA NA PARCELAH V UPRAVLJANJU JP CČN DOMŽALE- KAMNIK d.o.o.</t>
  </si>
  <si>
    <r>
      <rPr>
        <b/>
        <u val="single"/>
        <sz val="10"/>
        <rFont val="Arial"/>
        <family val="2"/>
      </rPr>
      <t>parc.št. 878/5</t>
    </r>
    <r>
      <rPr>
        <u val="single"/>
        <sz val="10"/>
        <rFont val="Arial"/>
        <family val="2"/>
      </rPr>
      <t xml:space="preserve"> -dvorišče v izmeri 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1961-878/5-0)</t>
    </r>
  </si>
  <si>
    <r>
      <rPr>
        <b/>
        <u val="single"/>
        <sz val="10"/>
        <rFont val="Arial"/>
        <family val="2"/>
      </rPr>
      <t>parc.št. 878/6</t>
    </r>
    <r>
      <rPr>
        <u val="single"/>
        <sz val="10"/>
        <rFont val="Arial"/>
        <family val="2"/>
      </rPr>
      <t xml:space="preserve"> -dvorišče v izmeri 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1961-878/6-0)</t>
    </r>
  </si>
  <si>
    <r>
      <rPr>
        <b/>
        <u val="single"/>
        <sz val="10"/>
        <rFont val="Arial"/>
        <family val="2"/>
      </rPr>
      <t>parc.št. 878/1</t>
    </r>
    <r>
      <rPr>
        <u val="single"/>
        <sz val="10"/>
        <rFont val="Arial"/>
        <family val="2"/>
      </rPr>
      <t>- dvorišče v izmeri 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1961-878/1-0)</t>
    </r>
  </si>
  <si>
    <r>
      <rPr>
        <b/>
        <u val="single"/>
        <sz val="10"/>
        <rFont val="Arial"/>
        <family val="2"/>
      </rPr>
      <t>parc.št. 850/21</t>
    </r>
    <r>
      <rPr>
        <u val="single"/>
        <sz val="10"/>
        <rFont val="Arial"/>
        <family val="2"/>
      </rPr>
      <t>- cesta v izmeri 82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1961-850/21-0)</t>
    </r>
  </si>
  <si>
    <r>
      <rPr>
        <b/>
        <u val="single"/>
        <sz val="10"/>
        <rFont val="Arial"/>
        <family val="2"/>
      </rPr>
      <t>parc.št. 48/7</t>
    </r>
    <r>
      <rPr>
        <u val="single"/>
        <sz val="10"/>
        <rFont val="Arial"/>
        <family val="2"/>
      </rPr>
      <t>- pot v izmeri 20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1961-48/7-0)</t>
    </r>
  </si>
  <si>
    <r>
      <rPr>
        <b/>
        <u val="single"/>
        <sz val="10"/>
        <rFont val="Arial"/>
        <family val="2"/>
      </rPr>
      <t>parc.št. 48/6</t>
    </r>
    <r>
      <rPr>
        <u val="single"/>
        <sz val="10"/>
        <rFont val="Arial"/>
        <family val="2"/>
      </rPr>
      <t>- pot v izmeri 35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1961-48/6-0)</t>
    </r>
  </si>
  <si>
    <r>
      <rPr>
        <b/>
        <u val="single"/>
        <sz val="10"/>
        <rFont val="Arial"/>
        <family val="2"/>
      </rPr>
      <t>parc.št. 48/5</t>
    </r>
    <r>
      <rPr>
        <u val="single"/>
        <sz val="10"/>
        <rFont val="Arial"/>
        <family val="2"/>
      </rPr>
      <t>- pot v izmeri 96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1961-48/5-0)</t>
    </r>
  </si>
  <si>
    <r>
      <rPr>
        <b/>
        <u val="single"/>
        <sz val="10"/>
        <rFont val="Arial"/>
        <family val="2"/>
      </rPr>
      <t>parc.št. 182/3</t>
    </r>
    <r>
      <rPr>
        <u val="single"/>
        <sz val="10"/>
        <rFont val="Arial"/>
        <family val="2"/>
      </rPr>
      <t>- pot v izmeri 139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1961-182/3-0)</t>
    </r>
  </si>
  <si>
    <r>
      <rPr>
        <b/>
        <u val="single"/>
        <sz val="10"/>
        <rFont val="Arial"/>
        <family val="2"/>
      </rPr>
      <t>parc.št. 167/2</t>
    </r>
    <r>
      <rPr>
        <u val="single"/>
        <sz val="10"/>
        <rFont val="Arial"/>
        <family val="2"/>
      </rPr>
      <t>- vodotok v izmeri 84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1961-167/2-0)</t>
    </r>
  </si>
  <si>
    <r>
      <rPr>
        <b/>
        <u val="single"/>
        <sz val="10"/>
        <rFont val="Arial"/>
        <family val="2"/>
      </rPr>
      <t>parc.št. 173/2</t>
    </r>
    <r>
      <rPr>
        <u val="single"/>
        <sz val="10"/>
        <rFont val="Arial"/>
        <family val="2"/>
      </rPr>
      <t>- vodotok v izmeri 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1961-173/2-0)</t>
    </r>
  </si>
  <si>
    <r>
      <rPr>
        <b/>
        <u val="single"/>
        <sz val="10"/>
        <rFont val="Arial"/>
        <family val="2"/>
      </rPr>
      <t>parc.št. 104/4</t>
    </r>
    <r>
      <rPr>
        <u val="single"/>
        <sz val="10"/>
        <rFont val="Arial"/>
        <family val="2"/>
      </rPr>
      <t>- pot v izmeri 53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1961-104/4-0)</t>
    </r>
  </si>
  <si>
    <r>
      <rPr>
        <b/>
        <u val="single"/>
        <sz val="10"/>
        <rFont val="Arial"/>
        <family val="2"/>
      </rPr>
      <t>parc.št. 1284/6</t>
    </r>
    <r>
      <rPr>
        <u val="single"/>
        <sz val="10"/>
        <rFont val="Arial"/>
        <family val="2"/>
      </rPr>
      <t>- gozd v izmeri 1897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1961-1284/6-0)</t>
    </r>
  </si>
  <si>
    <r>
      <rPr>
        <b/>
        <u val="single"/>
        <sz val="10"/>
        <rFont val="Arial"/>
        <family val="2"/>
      </rPr>
      <t>parc.št. 1284/11</t>
    </r>
    <r>
      <rPr>
        <u val="single"/>
        <sz val="10"/>
        <rFont val="Arial"/>
        <family val="2"/>
      </rPr>
      <t>- gozd v izmeri 422 m2 (ID 1961-1284/11-0)</t>
    </r>
  </si>
  <si>
    <r>
      <rPr>
        <b/>
        <u val="single"/>
        <sz val="10"/>
        <rFont val="Arial"/>
        <family val="2"/>
      </rPr>
      <t>parc.št. 1265/6</t>
    </r>
    <r>
      <rPr>
        <u val="single"/>
        <sz val="10"/>
        <rFont val="Arial"/>
        <family val="2"/>
      </rPr>
      <t>- travnik v izmeri 426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1961-1265/6-0)</t>
    </r>
  </si>
  <si>
    <r>
      <rPr>
        <b/>
        <u val="single"/>
        <sz val="10"/>
        <rFont val="Arial"/>
        <family val="2"/>
      </rPr>
      <t>parc.št. 1646/141</t>
    </r>
    <r>
      <rPr>
        <u val="single"/>
        <sz val="10"/>
        <rFont val="Arial"/>
        <family val="2"/>
      </rPr>
      <t>- travnik v izmeri 7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1961-1646/141-0)</t>
    </r>
  </si>
  <si>
    <r>
      <rPr>
        <b/>
        <u val="single"/>
        <sz val="10"/>
        <rFont val="Arial"/>
        <family val="2"/>
      </rPr>
      <t>parc.št. 112</t>
    </r>
    <r>
      <rPr>
        <u val="single"/>
        <sz val="10"/>
        <rFont val="Arial"/>
        <family val="2"/>
      </rPr>
      <t>- cesta v izmeri 40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(ID1961-112/0-0)</t>
    </r>
  </si>
  <si>
    <r>
      <rPr>
        <b/>
        <u val="single"/>
        <sz val="10"/>
        <rFont val="Arial"/>
        <family val="2"/>
      </rPr>
      <t>parc.št. 630/9</t>
    </r>
    <r>
      <rPr>
        <u val="single"/>
        <sz val="10"/>
        <rFont val="Arial"/>
        <family val="2"/>
      </rPr>
      <t>- cesta v izmeri 78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1961-630/9-0)</t>
    </r>
  </si>
  <si>
    <r>
      <rPr>
        <b/>
        <u val="single"/>
        <sz val="10"/>
        <rFont val="Arial"/>
        <family val="2"/>
      </rPr>
      <t>parc. št. 838/22</t>
    </r>
    <r>
      <rPr>
        <u val="single"/>
        <sz val="10"/>
        <rFont val="Arial"/>
        <family val="2"/>
      </rPr>
      <t>- cesta v izmeri 41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1961-838/22-0)</t>
    </r>
  </si>
  <si>
    <r>
      <rPr>
        <b/>
        <u val="single"/>
        <sz val="10"/>
        <rFont val="Arial"/>
        <family val="2"/>
      </rPr>
      <t>parc.št. 838/24</t>
    </r>
    <r>
      <rPr>
        <u val="single"/>
        <sz val="10"/>
        <rFont val="Arial"/>
        <family val="2"/>
      </rPr>
      <t>- cesta v izmeri 42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1961-838/24-0)</t>
    </r>
  </si>
  <si>
    <r>
      <rPr>
        <b/>
        <u val="single"/>
        <sz val="10"/>
        <rFont val="Arial"/>
        <family val="2"/>
      </rPr>
      <t>parc.št. 839/1</t>
    </r>
    <r>
      <rPr>
        <u val="single"/>
        <sz val="10"/>
        <rFont val="Arial"/>
        <family val="2"/>
      </rPr>
      <t>- cesta v izmeri 13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1961-839/1-0)</t>
    </r>
  </si>
  <si>
    <r>
      <rPr>
        <b/>
        <u val="single"/>
        <sz val="10"/>
        <rFont val="Arial"/>
        <family val="2"/>
      </rPr>
      <t>parc.št. 839/3</t>
    </r>
    <r>
      <rPr>
        <u val="single"/>
        <sz val="10"/>
        <rFont val="Arial"/>
        <family val="2"/>
      </rPr>
      <t>- cesta v izmeri 7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1961-839/3-0)</t>
    </r>
  </si>
  <si>
    <r>
      <rPr>
        <b/>
        <u val="single"/>
        <sz val="10"/>
        <rFont val="Arial"/>
        <family val="2"/>
      </rPr>
      <t>parc.št. 842/8</t>
    </r>
    <r>
      <rPr>
        <u val="single"/>
        <sz val="10"/>
        <rFont val="Arial"/>
        <family val="2"/>
      </rPr>
      <t>- cesta v izmeri 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1961-842/8-0)</t>
    </r>
  </si>
  <si>
    <r>
      <rPr>
        <b/>
        <u val="single"/>
        <sz val="10"/>
        <rFont val="Arial"/>
        <family val="2"/>
      </rPr>
      <t>parc.št. 1569/20</t>
    </r>
    <r>
      <rPr>
        <u val="single"/>
        <sz val="10"/>
        <rFont val="Arial"/>
        <family val="2"/>
      </rPr>
      <t>- cesta v izmeri 16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(ID1961-1569/20-0)</t>
    </r>
  </si>
  <si>
    <r>
      <rPr>
        <b/>
        <u val="single"/>
        <sz val="10"/>
        <rFont val="Arial"/>
        <family val="2"/>
      </rPr>
      <t>parc.št. 634/6</t>
    </r>
    <r>
      <rPr>
        <u val="single"/>
        <sz val="10"/>
        <rFont val="Arial"/>
        <family val="2"/>
      </rPr>
      <t>- cesta v izmeri 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1961-634/6-0)</t>
    </r>
  </si>
  <si>
    <r>
      <rPr>
        <b/>
        <u val="single"/>
        <sz val="10"/>
        <rFont val="Arial"/>
        <family val="2"/>
      </rPr>
      <t>parc.št. 114/12</t>
    </r>
    <r>
      <rPr>
        <u val="single"/>
        <sz val="10"/>
        <rFont val="Arial"/>
        <family val="2"/>
      </rPr>
      <t>- cesta v izmeri 98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1961-114/12-0)</t>
    </r>
  </si>
  <si>
    <r>
      <rPr>
        <b/>
        <u val="single"/>
        <sz val="10"/>
        <rFont val="Arial"/>
        <family val="2"/>
      </rPr>
      <t>parc.št. 114/15</t>
    </r>
    <r>
      <rPr>
        <u val="single"/>
        <sz val="10"/>
        <rFont val="Arial"/>
        <family val="2"/>
      </rPr>
      <t>- cesta v izmeri 58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1961-114/15-0)</t>
    </r>
  </si>
  <si>
    <r>
      <rPr>
        <b/>
        <u val="single"/>
        <sz val="10"/>
        <rFont val="Arial"/>
        <family val="2"/>
      </rPr>
      <t>parc.št. 114/16</t>
    </r>
    <r>
      <rPr>
        <u val="single"/>
        <sz val="10"/>
        <rFont val="Arial"/>
        <family val="2"/>
      </rPr>
      <t>- cesta v izmeri 82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1961-114/16-0)</t>
    </r>
  </si>
  <si>
    <r>
      <rPr>
        <b/>
        <u val="single"/>
        <sz val="10"/>
        <rFont val="Arial"/>
        <family val="2"/>
      </rPr>
      <t>parc.št. 1227/2</t>
    </r>
    <r>
      <rPr>
        <u val="single"/>
        <sz val="10"/>
        <rFont val="Arial"/>
        <family val="2"/>
      </rPr>
      <t>- gozd v izmeri 15213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(odkup cca. 850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 (ID 1961-1227/2-0)</t>
    </r>
  </si>
  <si>
    <r>
      <rPr>
        <b/>
        <u val="single"/>
        <sz val="10"/>
        <rFont val="Arial"/>
        <family val="2"/>
      </rPr>
      <t>parc.št. 232/3</t>
    </r>
    <r>
      <rPr>
        <u val="single"/>
        <sz val="10"/>
        <rFont val="Arial"/>
        <family val="2"/>
      </rPr>
      <t>- cesta v izmeri 402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1961-232/3-0)</t>
    </r>
  </si>
  <si>
    <r>
      <rPr>
        <b/>
        <u val="single"/>
        <sz val="10"/>
        <rFont val="Arial"/>
        <family val="2"/>
      </rPr>
      <t>parc.št. 1171/2</t>
    </r>
    <r>
      <rPr>
        <u val="single"/>
        <sz val="10"/>
        <rFont val="Arial"/>
        <family val="2"/>
      </rPr>
      <t>- cesta v izmeri 140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1961-1171/2-0)</t>
    </r>
  </si>
  <si>
    <r>
      <rPr>
        <b/>
        <u val="single"/>
        <sz val="10"/>
        <rFont val="Arial"/>
        <family val="2"/>
      </rPr>
      <t>parc.št. 1171/3</t>
    </r>
    <r>
      <rPr>
        <u val="single"/>
        <sz val="10"/>
        <rFont val="Arial"/>
        <family val="2"/>
      </rPr>
      <t>- njiva v izmeri 212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1961-1171/3-0)</t>
    </r>
  </si>
  <si>
    <r>
      <rPr>
        <b/>
        <u val="single"/>
        <sz val="10"/>
        <rFont val="Arial"/>
        <family val="2"/>
      </rPr>
      <t>parc.št. 1042/5</t>
    </r>
    <r>
      <rPr>
        <u val="single"/>
        <sz val="10"/>
        <rFont val="Arial"/>
        <family val="2"/>
      </rPr>
      <t>- gozd v izmeri 54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1961-1042/5-0)</t>
    </r>
  </si>
  <si>
    <r>
      <rPr>
        <b/>
        <u val="single"/>
        <sz val="10"/>
        <rFont val="Arial"/>
        <family val="2"/>
      </rPr>
      <t>parc.št. 111/74</t>
    </r>
    <r>
      <rPr>
        <u val="single"/>
        <sz val="10"/>
        <rFont val="Arial"/>
        <family val="2"/>
      </rPr>
      <t>- travnik v izmeri 95 m</t>
    </r>
    <r>
      <rPr>
        <u val="single"/>
        <vertAlign val="superscript"/>
        <sz val="10"/>
        <rFont val="Arial"/>
        <family val="2"/>
      </rPr>
      <t xml:space="preserve">2 </t>
    </r>
    <r>
      <rPr>
        <u val="single"/>
        <sz val="10"/>
        <rFont val="Arial"/>
        <family val="2"/>
      </rPr>
      <t>(ID 1961-111/74-0)</t>
    </r>
  </si>
  <si>
    <r>
      <rPr>
        <b/>
        <u val="single"/>
        <sz val="10"/>
        <rFont val="Arial"/>
        <family val="2"/>
      </rPr>
      <t>parc.št. 119/21</t>
    </r>
    <r>
      <rPr>
        <u val="single"/>
        <sz val="10"/>
        <rFont val="Arial"/>
        <family val="2"/>
      </rPr>
      <t xml:space="preserve"> -travnik v izmeri 134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1961-119/21-0)</t>
    </r>
  </si>
  <si>
    <r>
      <rPr>
        <b/>
        <u val="single"/>
        <sz val="10"/>
        <rFont val="Arial"/>
        <family val="2"/>
      </rPr>
      <t>parc.št. 923/11</t>
    </r>
    <r>
      <rPr>
        <u val="single"/>
        <sz val="10"/>
        <rFont val="Arial"/>
        <family val="2"/>
      </rPr>
      <t>- travnik v izmeri 60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1961-923/11-0)</t>
    </r>
  </si>
  <si>
    <r>
      <rPr>
        <b/>
        <u val="single"/>
        <sz val="10"/>
        <rFont val="Arial"/>
        <family val="2"/>
      </rPr>
      <t>parc.št. 877</t>
    </r>
    <r>
      <rPr>
        <u val="single"/>
        <sz val="10"/>
        <rFont val="Arial"/>
        <family val="2"/>
      </rPr>
      <t>- stanovanjska stavba v izmeri 50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1961-877/0-0)</t>
    </r>
  </si>
  <si>
    <r>
      <rPr>
        <b/>
        <u val="single"/>
        <sz val="10"/>
        <rFont val="Arial"/>
        <family val="2"/>
      </rPr>
      <t>parc.št. 1572/7</t>
    </r>
    <r>
      <rPr>
        <u val="single"/>
        <sz val="10"/>
        <rFont val="Arial"/>
        <family val="2"/>
      </rPr>
      <t>- neplodno v izmeri 7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1961-1572/7-0)</t>
    </r>
  </si>
  <si>
    <r>
      <rPr>
        <b/>
        <u val="single"/>
        <sz val="10"/>
        <rFont val="Arial"/>
        <family val="2"/>
      </rPr>
      <t>parc.št. 1572/8</t>
    </r>
    <r>
      <rPr>
        <u val="single"/>
        <sz val="10"/>
        <rFont val="Arial"/>
        <family val="2"/>
      </rPr>
      <t>- neplodno v izmeri 235 m</t>
    </r>
    <r>
      <rPr>
        <u val="single"/>
        <vertAlign val="superscript"/>
        <sz val="10"/>
        <rFont val="Arial"/>
        <family val="2"/>
      </rPr>
      <t xml:space="preserve">2 </t>
    </r>
    <r>
      <rPr>
        <u val="single"/>
        <sz val="10"/>
        <rFont val="Arial"/>
        <family val="2"/>
      </rPr>
      <t>(ID 1961-1572/8-0)</t>
    </r>
  </si>
  <si>
    <r>
      <rPr>
        <b/>
        <u val="single"/>
        <sz val="10"/>
        <rFont val="Arial"/>
        <family val="2"/>
      </rPr>
      <t>parc.št. 1572/9</t>
    </r>
    <r>
      <rPr>
        <u val="single"/>
        <sz val="10"/>
        <rFont val="Arial"/>
        <family val="2"/>
      </rPr>
      <t>- neplodno v izmeri 212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1961-1572/9-0)</t>
    </r>
  </si>
  <si>
    <r>
      <rPr>
        <b/>
        <u val="single"/>
        <sz val="10"/>
        <rFont val="Arial"/>
        <family val="2"/>
      </rPr>
      <t>parc.št. 1600/25</t>
    </r>
    <r>
      <rPr>
        <u val="single"/>
        <sz val="10"/>
        <rFont val="Arial"/>
        <family val="2"/>
      </rPr>
      <t>- neplodno v izmeri 307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1961-1600/25-0)</t>
    </r>
  </si>
  <si>
    <r>
      <rPr>
        <b/>
        <u val="single"/>
        <sz val="10"/>
        <rFont val="Arial"/>
        <family val="2"/>
      </rPr>
      <t>parc.št. 1600/47</t>
    </r>
    <r>
      <rPr>
        <u val="single"/>
        <sz val="10"/>
        <rFont val="Arial"/>
        <family val="2"/>
      </rPr>
      <t>- neplodno v izmeri 54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1961-1600/47-0)</t>
    </r>
  </si>
  <si>
    <r>
      <rPr>
        <b/>
        <u val="single"/>
        <sz val="10"/>
        <rFont val="Arial"/>
        <family val="2"/>
      </rPr>
      <t>parc.št. 1600/48</t>
    </r>
    <r>
      <rPr>
        <u val="single"/>
        <sz val="10"/>
        <rFont val="Arial"/>
        <family val="2"/>
      </rPr>
      <t>- neplodno v izmeri 59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(ID1961-1600/48-0)</t>
    </r>
  </si>
  <si>
    <r>
      <rPr>
        <b/>
        <u val="single"/>
        <sz val="10"/>
        <rFont val="Arial"/>
        <family val="2"/>
      </rPr>
      <t>parc.št. 1600/49</t>
    </r>
    <r>
      <rPr>
        <u val="single"/>
        <sz val="10"/>
        <rFont val="Arial"/>
        <family val="2"/>
      </rPr>
      <t>- neplodno v izmeri 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1961-1600/49-0)</t>
    </r>
  </si>
  <si>
    <r>
      <rPr>
        <b/>
        <u val="single"/>
        <sz val="10"/>
        <rFont val="Arial"/>
        <family val="2"/>
      </rPr>
      <t>parc.št. 1632/2</t>
    </r>
    <r>
      <rPr>
        <u val="single"/>
        <sz val="10"/>
        <rFont val="Arial"/>
        <family val="2"/>
      </rPr>
      <t>- travnik v izmeri 78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1961-1632/2-0)</t>
    </r>
  </si>
  <si>
    <r>
      <rPr>
        <b/>
        <u val="single"/>
        <sz val="10"/>
        <rFont val="Arial"/>
        <family val="2"/>
      </rPr>
      <t>parc.št. 1260/6</t>
    </r>
    <r>
      <rPr>
        <u val="single"/>
        <sz val="10"/>
        <rFont val="Arial"/>
        <family val="2"/>
      </rPr>
      <t>- gozd v izmeri 100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1961-1260/6-0)</t>
    </r>
  </si>
  <si>
    <r>
      <rPr>
        <b/>
        <u val="single"/>
        <sz val="10"/>
        <rFont val="Arial"/>
        <family val="2"/>
      </rPr>
      <t>parc.št. 1260/25</t>
    </r>
    <r>
      <rPr>
        <u val="single"/>
        <sz val="10"/>
        <rFont val="Arial"/>
        <family val="2"/>
      </rPr>
      <t>- gozd v izmeri 237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(1961-1260/25-0)</t>
    </r>
  </si>
  <si>
    <r>
      <rPr>
        <b/>
        <u val="single"/>
        <sz val="10"/>
        <rFont val="Arial"/>
        <family val="2"/>
      </rPr>
      <t>parc.št. 878/8</t>
    </r>
    <r>
      <rPr>
        <u val="single"/>
        <sz val="10"/>
        <rFont val="Arial"/>
        <family val="2"/>
      </rPr>
      <t>- travnik v izmeri 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1961-878/8-0)</t>
    </r>
  </si>
  <si>
    <r>
      <rPr>
        <b/>
        <u val="single"/>
        <sz val="10"/>
        <rFont val="Arial"/>
        <family val="2"/>
      </rPr>
      <t>parc.št. 885/11</t>
    </r>
    <r>
      <rPr>
        <u val="single"/>
        <sz val="10"/>
        <rFont val="Arial"/>
        <family val="2"/>
      </rPr>
      <t>- pašnik v izmeri 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1961-885/11-0)</t>
    </r>
  </si>
  <si>
    <r>
      <rPr>
        <b/>
        <u val="single"/>
        <sz val="10"/>
        <rFont val="Arial"/>
        <family val="2"/>
      </rPr>
      <t>parc.št. 1573/26</t>
    </r>
    <r>
      <rPr>
        <u val="single"/>
        <sz val="10"/>
        <rFont val="Arial"/>
        <family val="2"/>
      </rPr>
      <t>- cesta v izmeri 38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1961-1573/26-0)</t>
    </r>
  </si>
  <si>
    <r>
      <rPr>
        <b/>
        <u val="single"/>
        <sz val="10"/>
        <rFont val="Arial"/>
        <family val="2"/>
      </rPr>
      <t>parc.št. 1573/27</t>
    </r>
    <r>
      <rPr>
        <u val="single"/>
        <sz val="10"/>
        <rFont val="Arial"/>
        <family val="2"/>
      </rPr>
      <t>- cesta v izmeri 10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1961-1573/27-0)</t>
    </r>
  </si>
  <si>
    <r>
      <rPr>
        <b/>
        <u val="single"/>
        <sz val="10"/>
        <rFont val="Arial"/>
        <family val="2"/>
      </rPr>
      <t>parc.št. 1573/29</t>
    </r>
    <r>
      <rPr>
        <u val="single"/>
        <sz val="10"/>
        <rFont val="Arial"/>
        <family val="2"/>
      </rPr>
      <t>- cesta v izmeri 7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1961-1573/29-0)</t>
    </r>
  </si>
  <si>
    <r>
      <rPr>
        <b/>
        <u val="single"/>
        <sz val="10"/>
        <rFont val="Arial"/>
        <family val="2"/>
      </rPr>
      <t>parc.št. 802/2</t>
    </r>
    <r>
      <rPr>
        <u val="single"/>
        <sz val="10"/>
        <rFont val="Arial"/>
        <family val="2"/>
      </rPr>
      <t>- travnik v izmeri 872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1961-802/2-0)</t>
    </r>
  </si>
  <si>
    <r>
      <rPr>
        <b/>
        <u val="single"/>
        <sz val="10"/>
        <rFont val="Arial"/>
        <family val="2"/>
      </rPr>
      <t>parc.št. 250/1</t>
    </r>
    <r>
      <rPr>
        <u val="single"/>
        <sz val="10"/>
        <rFont val="Arial"/>
        <family val="2"/>
      </rPr>
      <t>-njiva v izmeri 2862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1961-250/1-0)</t>
    </r>
  </si>
  <si>
    <r>
      <rPr>
        <b/>
        <u val="single"/>
        <sz val="10"/>
        <rFont val="Arial"/>
        <family val="2"/>
      </rPr>
      <t>parc.št. 1581/2</t>
    </r>
    <r>
      <rPr>
        <u val="single"/>
        <sz val="10"/>
        <rFont val="Arial"/>
        <family val="2"/>
      </rPr>
      <t>- cesta v izmeri 463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1961-1581/2-0)</t>
    </r>
  </si>
  <si>
    <r>
      <rPr>
        <b/>
        <u val="single"/>
        <sz val="10"/>
        <rFont val="Arial"/>
        <family val="2"/>
      </rPr>
      <t>parc.št. 1581/3</t>
    </r>
    <r>
      <rPr>
        <u val="single"/>
        <sz val="10"/>
        <rFont val="Arial"/>
        <family val="2"/>
      </rPr>
      <t>- cesta v izmeri 94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1961-1581/3-0)</t>
    </r>
  </si>
  <si>
    <r>
      <rPr>
        <b/>
        <u val="single"/>
        <sz val="10"/>
        <rFont val="Arial"/>
        <family val="2"/>
      </rPr>
      <t>parc.št. 1581/4</t>
    </r>
    <r>
      <rPr>
        <u val="single"/>
        <sz val="10"/>
        <rFont val="Arial"/>
        <family val="2"/>
      </rPr>
      <t>- stan. stavba v izmeri 12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1961-1581/4-0)</t>
    </r>
  </si>
  <si>
    <r>
      <rPr>
        <b/>
        <u val="single"/>
        <sz val="10"/>
        <rFont val="Arial"/>
        <family val="2"/>
      </rPr>
      <t>parc.št. 1045/2</t>
    </r>
    <r>
      <rPr>
        <u val="single"/>
        <sz val="10"/>
        <rFont val="Arial"/>
        <family val="2"/>
      </rPr>
      <t>- travnik v izmeri 54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1961-1045/2-0)</t>
    </r>
  </si>
  <si>
    <r>
      <rPr>
        <b/>
        <u val="single"/>
        <sz val="10"/>
        <rFont val="Arial"/>
        <family val="2"/>
      </rPr>
      <t>parc.št. 1570/18</t>
    </r>
    <r>
      <rPr>
        <u val="single"/>
        <sz val="10"/>
        <rFont val="Arial"/>
        <family val="2"/>
      </rPr>
      <t>- cesta v izmeri 68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1961-1570/18-0)</t>
    </r>
  </si>
  <si>
    <r>
      <rPr>
        <b/>
        <u val="single"/>
        <sz val="10"/>
        <rFont val="Arial"/>
        <family val="2"/>
      </rPr>
      <t>parc.št. 1570/19</t>
    </r>
    <r>
      <rPr>
        <u val="single"/>
        <sz val="10"/>
        <rFont val="Arial"/>
        <family val="2"/>
      </rPr>
      <t>- cesta v izmeri 1091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1961-1570/19-0)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(prodaja cca. 16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</t>
    </r>
  </si>
  <si>
    <r>
      <rPr>
        <b/>
        <u val="single"/>
        <sz val="10"/>
        <rFont val="Arial"/>
        <family val="2"/>
      </rPr>
      <t>parc.št. 169/6 k.o. Študa</t>
    </r>
    <r>
      <rPr>
        <u val="single"/>
        <sz val="10"/>
        <rFont val="Arial"/>
        <family val="2"/>
      </rPr>
      <t>- travnik v izmeri 3530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1963-169/6-0)</t>
    </r>
  </si>
  <si>
    <r>
      <rPr>
        <b/>
        <u val="single"/>
        <sz val="10"/>
        <rFont val="Arial"/>
        <family val="2"/>
      </rPr>
      <t>parc.št. 170/11 k.o. Študa</t>
    </r>
    <r>
      <rPr>
        <u val="single"/>
        <sz val="10"/>
        <rFont val="Arial"/>
        <family val="2"/>
      </rPr>
      <t>- pašnik v izmeri 111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1963-170/11-0)</t>
    </r>
  </si>
  <si>
    <r>
      <rPr>
        <b/>
        <u val="single"/>
        <sz val="10"/>
        <rFont val="Arial"/>
        <family val="2"/>
      </rPr>
      <t>parc.št. 175/5 k.o. Študa</t>
    </r>
    <r>
      <rPr>
        <u val="single"/>
        <sz val="10"/>
        <rFont val="Arial"/>
        <family val="2"/>
      </rPr>
      <t>- zemljišče v izmeri 24991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(ID1963-175/5-0)</t>
    </r>
  </si>
  <si>
    <r>
      <rPr>
        <b/>
        <u val="single"/>
        <sz val="10"/>
        <rFont val="Arial"/>
        <family val="2"/>
      </rPr>
      <t>parc.št. 175/4 k.o. Študa</t>
    </r>
    <r>
      <rPr>
        <u val="single"/>
        <sz val="10"/>
        <rFont val="Arial"/>
        <family val="2"/>
      </rPr>
      <t>- nijva v izmeri 456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1963-175/4-0)</t>
    </r>
  </si>
  <si>
    <r>
      <rPr>
        <b/>
        <u val="single"/>
        <sz val="10"/>
        <rFont val="Arial"/>
        <family val="2"/>
      </rPr>
      <t>parc.št. 176/9 k.o. Študa</t>
    </r>
    <r>
      <rPr>
        <u val="single"/>
        <sz val="10"/>
        <rFont val="Arial"/>
        <family val="2"/>
      </rPr>
      <t>- pašnik v izmeri 151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1963-176/9-0)</t>
    </r>
  </si>
  <si>
    <r>
      <rPr>
        <b/>
        <u val="single"/>
        <sz val="10"/>
        <rFont val="Arial"/>
        <family val="2"/>
      </rPr>
      <t>parc.št. 176/11 k.o. Študa</t>
    </r>
    <r>
      <rPr>
        <u val="single"/>
        <sz val="10"/>
        <rFont val="Arial"/>
        <family val="2"/>
      </rPr>
      <t>- pašnik v izmeri 83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1963-176/11-0)</t>
    </r>
  </si>
  <si>
    <r>
      <rPr>
        <b/>
        <u val="single"/>
        <sz val="10"/>
        <rFont val="Arial"/>
        <family val="2"/>
      </rPr>
      <t>parc.št. 177/4 k.o. Študa</t>
    </r>
    <r>
      <rPr>
        <u val="single"/>
        <sz val="10"/>
        <rFont val="Arial"/>
        <family val="2"/>
      </rPr>
      <t>- njiva v izmeri 144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1963-177/4-0)</t>
    </r>
  </si>
  <si>
    <r>
      <rPr>
        <b/>
        <u val="single"/>
        <sz val="10"/>
        <rFont val="Arial"/>
        <family val="2"/>
      </rPr>
      <t>parc.št. 178/2 k.o. Študa</t>
    </r>
    <r>
      <rPr>
        <u val="single"/>
        <sz val="10"/>
        <rFont val="Arial"/>
        <family val="2"/>
      </rPr>
      <t>- njiva v izmeri 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1963-178/2-0)</t>
    </r>
  </si>
  <si>
    <r>
      <rPr>
        <b/>
        <u val="single"/>
        <sz val="10"/>
        <rFont val="Arial"/>
        <family val="2"/>
      </rPr>
      <t>parc.št. 179/6 k.o. Študa</t>
    </r>
    <r>
      <rPr>
        <u val="single"/>
        <sz val="10"/>
        <rFont val="Arial"/>
        <family val="2"/>
      </rPr>
      <t>- pašnik v izmeri 80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1963-179/6-0)</t>
    </r>
  </si>
  <si>
    <r>
      <rPr>
        <b/>
        <u val="single"/>
        <sz val="10"/>
        <rFont val="Arial"/>
        <family val="2"/>
      </rPr>
      <t>parc.št. 170/1 k.o. Študa</t>
    </r>
    <r>
      <rPr>
        <u val="single"/>
        <sz val="10"/>
        <rFont val="Arial"/>
        <family val="2"/>
      </rPr>
      <t>- travnik v izmeri 526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1963-170/1-0)</t>
    </r>
  </si>
  <si>
    <r>
      <rPr>
        <b/>
        <u val="single"/>
        <sz val="10"/>
        <rFont val="Arial"/>
        <family val="2"/>
      </rPr>
      <t>parc. št. 170/4 k.o Študa</t>
    </r>
    <r>
      <rPr>
        <u val="single"/>
        <sz val="10"/>
        <rFont val="Arial"/>
        <family val="2"/>
      </rPr>
      <t>- neplodno v izmeri 20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1963-170/4-0)</t>
    </r>
  </si>
  <si>
    <r>
      <rPr>
        <b/>
        <u val="single"/>
        <sz val="10"/>
        <rFont val="Arial"/>
        <family val="2"/>
      </rPr>
      <t>parc.št. 169/3 k.o. Študa</t>
    </r>
    <r>
      <rPr>
        <u val="single"/>
        <sz val="10"/>
        <rFont val="Arial"/>
        <family val="2"/>
      </rPr>
      <t>- posl. Stavba v izmeri 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, dvorišče v izmeri 107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1963-169/3-0)</t>
    </r>
  </si>
  <si>
    <r>
      <rPr>
        <b/>
        <u val="single"/>
        <sz val="10"/>
        <rFont val="Arial"/>
        <family val="2"/>
      </rPr>
      <t>parc.št. 169/4 k.o. Študa</t>
    </r>
    <r>
      <rPr>
        <u val="single"/>
        <sz val="10"/>
        <rFont val="Arial"/>
        <family val="2"/>
      </rPr>
      <t>- travnik v izmeri 262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1963-169/4-0)</t>
    </r>
  </si>
  <si>
    <r>
      <rPr>
        <b/>
        <u val="single"/>
        <sz val="10"/>
        <rFont val="Arial"/>
        <family val="2"/>
      </rPr>
      <t>parc.št. 170/9 k.o. Študa</t>
    </r>
    <r>
      <rPr>
        <u val="single"/>
        <sz val="10"/>
        <rFont val="Arial"/>
        <family val="2"/>
      </rPr>
      <t>- travnik v izmeri 370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 (ID 1963-170/9-0)</t>
    </r>
  </si>
  <si>
    <r>
      <rPr>
        <b/>
        <u val="single"/>
        <sz val="10"/>
        <rFont val="Arial"/>
        <family val="2"/>
      </rPr>
      <t>parc.št. 176/4 k.o. Študa</t>
    </r>
    <r>
      <rPr>
        <u val="single"/>
        <sz val="10"/>
        <rFont val="Arial"/>
        <family val="2"/>
      </rPr>
      <t>- dvorišče v izmeri 28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1963-176/4-0)</t>
    </r>
  </si>
  <si>
    <r>
      <rPr>
        <b/>
        <u val="single"/>
        <sz val="10"/>
        <rFont val="Arial"/>
        <family val="2"/>
      </rPr>
      <t>parc.št. 176/7 k.o. Študa</t>
    </r>
    <r>
      <rPr>
        <u val="single"/>
        <sz val="10"/>
        <rFont val="Arial"/>
        <family val="2"/>
      </rPr>
      <t>- dvorišče v izmeri 65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1963-176/7-0)</t>
    </r>
  </si>
  <si>
    <r>
      <rPr>
        <b/>
        <u val="single"/>
        <sz val="10"/>
        <rFont val="Arial"/>
        <family val="2"/>
      </rPr>
      <t>parc.št. 176/6 k.o. Študa</t>
    </r>
    <r>
      <rPr>
        <u val="single"/>
        <sz val="10"/>
        <rFont val="Arial"/>
        <family val="2"/>
      </rPr>
      <t>- funk.objekt v izmeri 46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, dvorišče v izmeri 80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1963-176/6-0)</t>
    </r>
  </si>
  <si>
    <r>
      <rPr>
        <b/>
        <u val="single"/>
        <sz val="10"/>
        <rFont val="Arial"/>
        <family val="2"/>
      </rPr>
      <t>parc.št. 177/2 k.o. Študa</t>
    </r>
    <r>
      <rPr>
        <u val="single"/>
        <sz val="10"/>
        <rFont val="Arial"/>
        <family val="2"/>
      </rPr>
      <t>- funk.objekt v izmeri 61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, dvorišče v izmeri 190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1963-177/2-0)</t>
    </r>
  </si>
  <si>
    <r>
      <rPr>
        <b/>
        <u val="single"/>
        <sz val="10"/>
        <rFont val="Arial"/>
        <family val="2"/>
      </rPr>
      <t>parc.št. 179/4 k.o. Študa</t>
    </r>
    <r>
      <rPr>
        <u val="single"/>
        <sz val="10"/>
        <rFont val="Arial"/>
        <family val="2"/>
      </rPr>
      <t>- funk.objekt v izmeri 61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, dvorišče v izmeri 1291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1963-179/4-0)</t>
    </r>
  </si>
  <si>
    <r>
      <rPr>
        <b/>
        <u val="single"/>
        <sz val="10"/>
        <rFont val="Arial"/>
        <family val="2"/>
      </rPr>
      <t>parc.št. 180/3 k.o. Študa</t>
    </r>
    <r>
      <rPr>
        <u val="single"/>
        <sz val="10"/>
        <rFont val="Arial"/>
        <family val="2"/>
      </rPr>
      <t>- posl.stavb. v  izmeri 118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, funk.objekt v izmeri 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, dvorišče v izmeri 4956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1963-180/3-0)</t>
    </r>
  </si>
  <si>
    <r>
      <rPr>
        <b/>
        <u val="single"/>
        <sz val="10"/>
        <rFont val="Arial"/>
        <family val="2"/>
      </rPr>
      <t>parc.št. 180/4 k.o. Študa</t>
    </r>
    <r>
      <rPr>
        <u val="single"/>
        <sz val="10"/>
        <rFont val="Arial"/>
        <family val="2"/>
      </rPr>
      <t>- dvorišče v izmeri 41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1963-180/4-0)</t>
    </r>
  </si>
  <si>
    <r>
      <rPr>
        <b/>
        <u val="single"/>
        <sz val="10"/>
        <rFont val="Arial"/>
        <family val="2"/>
      </rPr>
      <t>parc.št. 180/6 k.o. Študa</t>
    </r>
    <r>
      <rPr>
        <u val="single"/>
        <sz val="10"/>
        <rFont val="Arial"/>
        <family val="2"/>
      </rPr>
      <t>- dvorišče v izmeri 65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1963-180/6-0)</t>
    </r>
  </si>
  <si>
    <t>javna dražba, v primeru neuspeha neposredna prodaja</t>
  </si>
  <si>
    <r>
      <t>Poslovni prostor v objektu Malin Radomlje (26,70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zgrajen do tretje podaljšane faze</t>
    </r>
  </si>
  <si>
    <r>
      <t>Poslovni prostor v izmeri 26,70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 stavba št. 208, posamezni del 102, stoječa na parc.št. 95/5 k.o. Radomlje (ID 1936-208-102)</t>
    </r>
  </si>
  <si>
    <t>Na podlagi 18. in 76. člena Statuta Občine Trzin (Uradni vestnik Občine Trzin, št. 2/99, 4/00, 5/03, 2/06 in 08/06), Zakona o stvarnem premoženju</t>
  </si>
  <si>
    <t xml:space="preserve">države in samoupravnih lokalnih skupnosti- ZSPDSLS (Uradni list RS, št. 86/2010), Uredbe o stvarnem premoženju države in samoupravnih lokalnih </t>
  </si>
  <si>
    <t xml:space="preserve">Razdružitev lastnine med Občino Trzin in podjetjem Biring Invest, d.o.o.. </t>
  </si>
  <si>
    <t xml:space="preserve">Razdružitev lastnine med Občino Trzin in podjetjem Biring Invest, d.o.o.. Občina Trzin ima na parceli solastniški delež v višini 2112/3362-tin. </t>
  </si>
  <si>
    <t>Opomba: cene v načrtu pridobivanja občinskega nepremičnega premoženja so informativne.</t>
  </si>
  <si>
    <r>
      <rPr>
        <b/>
        <u val="single"/>
        <sz val="10"/>
        <rFont val="Arial"/>
        <family val="2"/>
      </rPr>
      <t>parc.št. 1192/7</t>
    </r>
    <r>
      <rPr>
        <u val="single"/>
        <sz val="10"/>
        <rFont val="Arial"/>
        <family val="2"/>
      </rPr>
      <t>- funkcionalni objekt v izmeri 63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1961-1192/7-0)</t>
    </r>
  </si>
  <si>
    <r>
      <rPr>
        <b/>
        <u val="single"/>
        <sz val="10"/>
        <rFont val="Arial"/>
        <family val="2"/>
      </rPr>
      <t>parc.št. 1051/2</t>
    </r>
    <r>
      <rPr>
        <u val="single"/>
        <sz val="10"/>
        <rFont val="Arial"/>
        <family val="2"/>
      </rPr>
      <t>- pašnik v izmeri 321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1961-1051/2-0) (odkup cca 100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</t>
    </r>
  </si>
  <si>
    <r>
      <rPr>
        <b/>
        <u val="single"/>
        <sz val="10"/>
        <rFont val="Arial"/>
        <family val="2"/>
      </rPr>
      <t>parc.št. 851/3</t>
    </r>
    <r>
      <rPr>
        <u val="single"/>
        <sz val="10"/>
        <rFont val="Arial"/>
        <family val="2"/>
      </rPr>
      <t>- travnik v izmeri 235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1961-851/3-0)</t>
    </r>
  </si>
  <si>
    <r>
      <rPr>
        <b/>
        <u val="single"/>
        <sz val="10"/>
        <rFont val="Arial"/>
        <family val="2"/>
      </rPr>
      <t>parc.št. 1646/116</t>
    </r>
    <r>
      <rPr>
        <u val="single"/>
        <sz val="10"/>
        <rFont val="Arial"/>
        <family val="2"/>
      </rPr>
      <t>- travnik v izmeri 209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1961-1646/116-0) (le del zemljišča)</t>
    </r>
  </si>
  <si>
    <r>
      <rPr>
        <b/>
        <u val="single"/>
        <sz val="10"/>
        <rFont val="Arial"/>
        <family val="2"/>
      </rPr>
      <t>parc.št. 1646/115</t>
    </r>
    <r>
      <rPr>
        <u val="single"/>
        <sz val="10"/>
        <rFont val="Arial"/>
        <family val="2"/>
      </rPr>
      <t>- travnik v izmeri 300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1961-1646/115-0) (le del zemljišča)</t>
    </r>
  </si>
  <si>
    <r>
      <rPr>
        <b/>
        <u val="single"/>
        <sz val="10"/>
        <rFont val="Arial"/>
        <family val="2"/>
      </rPr>
      <t>parc.št. 1649/38</t>
    </r>
    <r>
      <rPr>
        <u val="single"/>
        <sz val="10"/>
        <rFont val="Arial"/>
        <family val="2"/>
      </rPr>
      <t>- pot v izmeri 3816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1961-1649/38-0) (le del zemljišča)</t>
    </r>
  </si>
  <si>
    <r>
      <rPr>
        <b/>
        <u val="single"/>
        <sz val="10"/>
        <rFont val="Arial"/>
        <family val="2"/>
      </rPr>
      <t>parc.št. 1646/661</t>
    </r>
    <r>
      <rPr>
        <u val="single"/>
        <sz val="10"/>
        <rFont val="Arial"/>
        <family val="2"/>
      </rPr>
      <t>- dvorišče v izmeri 41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1961-1646/661-0) </t>
    </r>
  </si>
  <si>
    <r>
      <rPr>
        <b/>
        <u val="single"/>
        <sz val="10"/>
        <rFont val="Arial"/>
        <family val="2"/>
      </rPr>
      <t>parc.št. 1646/54</t>
    </r>
    <r>
      <rPr>
        <u val="single"/>
        <sz val="10"/>
        <rFont val="Arial"/>
        <family val="2"/>
      </rPr>
      <t>- travnik v izmeri 404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1961-1646/54-0) (le del zemljišča)</t>
    </r>
  </si>
  <si>
    <r>
      <rPr>
        <b/>
        <u val="single"/>
        <sz val="10"/>
        <rFont val="Arial"/>
        <family val="2"/>
      </rPr>
      <t>parc.št. 1646/1</t>
    </r>
    <r>
      <rPr>
        <u val="single"/>
        <sz val="10"/>
        <rFont val="Arial"/>
        <family val="2"/>
      </rPr>
      <t>- travnik v izmeri 255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1961-1646/1-0) (le del zemljišča)</t>
    </r>
  </si>
  <si>
    <r>
      <rPr>
        <b/>
        <u val="single"/>
        <sz val="10"/>
        <rFont val="Arial"/>
        <family val="2"/>
      </rPr>
      <t>parc.št. 807/80</t>
    </r>
    <r>
      <rPr>
        <u val="single"/>
        <sz val="10"/>
        <rFont val="Arial"/>
        <family val="2"/>
      </rPr>
      <t>- dvorišče v izmeri 383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, stan. stavba 28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1961-807/80-0) (le del zemljišča)</t>
    </r>
  </si>
  <si>
    <t>cenitvenih poročil, ki bodo izdelana pred pričetkom posamezne prodaje oziroma veljavne zakonodaje.</t>
  </si>
  <si>
    <r>
      <rPr>
        <b/>
        <u val="single"/>
        <sz val="10"/>
        <rFont val="Arial"/>
        <family val="2"/>
      </rPr>
      <t>parc.št. 1646/102</t>
    </r>
    <r>
      <rPr>
        <u val="single"/>
        <sz val="10"/>
        <rFont val="Arial"/>
        <family val="2"/>
      </rPr>
      <t>- travnik v izmeri 386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1961-1646/102-0) (le del zemljišča)</t>
    </r>
  </si>
  <si>
    <t>Prodaja deleža Občine Trzin (2/3) - občina zemljišča ne potrebuje za izvajanje svojih nalog</t>
  </si>
  <si>
    <r>
      <rPr>
        <b/>
        <u val="single"/>
        <sz val="10"/>
        <rFont val="Arial"/>
        <family val="2"/>
      </rPr>
      <t>parc.št. 1252/9</t>
    </r>
    <r>
      <rPr>
        <u val="single"/>
        <sz val="10"/>
        <rFont val="Arial"/>
        <family val="2"/>
      </rPr>
      <t>- gozd v izmeri 28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1961-1252/9-0) (delež OT 2/3)</t>
    </r>
  </si>
  <si>
    <r>
      <rPr>
        <b/>
        <u val="single"/>
        <sz val="10"/>
        <rFont val="Arial"/>
        <family val="2"/>
      </rPr>
      <t>parc.št. 1252/1</t>
    </r>
    <r>
      <rPr>
        <u val="single"/>
        <sz val="10"/>
        <rFont val="Arial"/>
        <family val="2"/>
      </rPr>
      <t>- gozd v izmeri 210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1961-1252/1-0) (delež OT 2/3)</t>
    </r>
  </si>
  <si>
    <r>
      <t>Stanovanje v izmeri 67,78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stavba št. 4516, stoječa na parc.št. 4022/12 k.o. Domžale (ID 1959-4516-1) </t>
    </r>
  </si>
  <si>
    <r>
      <rPr>
        <b/>
        <u val="single"/>
        <sz val="10"/>
        <rFont val="Arial"/>
        <family val="2"/>
      </rPr>
      <t>parc.št. 1646/662</t>
    </r>
    <r>
      <rPr>
        <u val="single"/>
        <sz val="10"/>
        <rFont val="Arial"/>
        <family val="2"/>
      </rPr>
      <t>- travnik v izmeri 380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1961-1646/662-0) (le del zemljišča)</t>
    </r>
  </si>
  <si>
    <r>
      <rPr>
        <b/>
        <u val="single"/>
        <sz val="10"/>
        <rFont val="Arial"/>
        <family val="2"/>
      </rPr>
      <t>parc.št. 1227/9</t>
    </r>
    <r>
      <rPr>
        <u val="single"/>
        <sz val="10"/>
        <rFont val="Arial"/>
        <family val="2"/>
      </rPr>
      <t>- cesta v izmeri 1323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1961-1227/9-0)</t>
    </r>
  </si>
  <si>
    <r>
      <rPr>
        <b/>
        <u val="single"/>
        <sz val="10"/>
        <rFont val="Arial"/>
        <family val="2"/>
      </rPr>
      <t>parc.št. 1227/11</t>
    </r>
    <r>
      <rPr>
        <u val="single"/>
        <sz val="10"/>
        <rFont val="Arial"/>
        <family val="2"/>
      </rPr>
      <t>- pot v izmeri 64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1961-1227/11-0)</t>
    </r>
  </si>
  <si>
    <t>Nakup za potrebe izgradnje pločnika oz. menjava za parc. 1581/2, 1581/3, 1581/4</t>
  </si>
  <si>
    <t>Prodaja dela parcele- ohišnica, na željo lastnika hiše- občina zemljišča ne potrebuje za izvajanje svojih nalog</t>
  </si>
  <si>
    <t>Pridobitev z načrtovano menjavo za parcelo (+ prodaja) št. 878/8, 885/11,1573/26, 1573/27, 1573/29 za potrebe stopnic- javne poti</t>
  </si>
  <si>
    <t>45.</t>
  </si>
  <si>
    <r>
      <rPr>
        <b/>
        <u val="single"/>
        <sz val="10"/>
        <rFont val="Arial"/>
        <family val="2"/>
      </rPr>
      <t>parc.št. 528/2</t>
    </r>
    <r>
      <rPr>
        <u val="single"/>
        <sz val="10"/>
        <rFont val="Arial"/>
        <family val="2"/>
      </rPr>
      <t>- neplodno v izmeri 375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1961-528/2-0) (prodaja cca 41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</t>
    </r>
  </si>
  <si>
    <r>
      <rPr>
        <b/>
        <u val="single"/>
        <sz val="10"/>
        <rFont val="Arial"/>
        <family val="2"/>
      </rPr>
      <t>parc.št. 1020/2</t>
    </r>
    <r>
      <rPr>
        <u val="single"/>
        <sz val="10"/>
        <rFont val="Arial"/>
        <family val="2"/>
      </rPr>
      <t>- gozd v izmeri 596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1961-1020/2-0) </t>
    </r>
  </si>
  <si>
    <t>Prodaja oz. menjava s sosedi-(predvidoma menjava za del zemljišča v trasi ulice v OIC Trzin); občina zemljišče za izvajanje svojih nalog ne potrebuje</t>
  </si>
  <si>
    <r>
      <rPr>
        <b/>
        <u val="single"/>
        <sz val="10"/>
        <rFont val="Arial"/>
        <family val="2"/>
      </rPr>
      <t>parc.št. 1267/7</t>
    </r>
    <r>
      <rPr>
        <u val="single"/>
        <sz val="10"/>
        <rFont val="Arial"/>
        <family val="2"/>
      </rPr>
      <t>- gozd v izmeri 44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1961-1267/7-0)</t>
    </r>
  </si>
  <si>
    <r>
      <rPr>
        <b/>
        <u val="single"/>
        <sz val="10"/>
        <rFont val="Arial"/>
        <family val="2"/>
      </rPr>
      <t>parc.št. 943/2</t>
    </r>
    <r>
      <rPr>
        <u val="single"/>
        <sz val="10"/>
        <rFont val="Arial"/>
        <family val="2"/>
      </rPr>
      <t>- gozd v izmeri 174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1961-943/2-0)</t>
    </r>
  </si>
  <si>
    <r>
      <rPr>
        <b/>
        <u val="single"/>
        <sz val="10"/>
        <rFont val="Arial"/>
        <family val="2"/>
      </rPr>
      <t>parc.št. 944/3</t>
    </r>
    <r>
      <rPr>
        <u val="single"/>
        <sz val="10"/>
        <rFont val="Arial"/>
        <family val="2"/>
      </rPr>
      <t>- njiva v izmeri 223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1961-944/3-0) (odkup celega ali le del zemljišča)</t>
    </r>
  </si>
  <si>
    <t>46.</t>
  </si>
  <si>
    <t>47.</t>
  </si>
  <si>
    <t>48.</t>
  </si>
  <si>
    <t>49.</t>
  </si>
  <si>
    <t>Pridobitev zemljišča za potrebe vodohrana.</t>
  </si>
  <si>
    <r>
      <rPr>
        <b/>
        <u val="single"/>
        <sz val="10"/>
        <rFont val="Arial"/>
        <family val="2"/>
      </rPr>
      <t>parc.št. 944/4</t>
    </r>
    <r>
      <rPr>
        <u val="single"/>
        <sz val="10"/>
        <rFont val="Arial"/>
        <family val="2"/>
      </rPr>
      <t>- gozd v izmeri 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1961-944/4-0)</t>
    </r>
  </si>
  <si>
    <t>Pridobitev za potrebe ulice Brodišče.</t>
  </si>
  <si>
    <r>
      <rPr>
        <b/>
        <u val="single"/>
        <sz val="10"/>
        <rFont val="Arial"/>
        <family val="2"/>
      </rPr>
      <t>parc.št. 529</t>
    </r>
    <r>
      <rPr>
        <u val="single"/>
        <sz val="10"/>
        <rFont val="Arial"/>
        <family val="2"/>
      </rPr>
      <t>- stanovanjska stavba v izmeri 288 m2 (odkup cca. 78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 (ID 1961-529/0-0)</t>
    </r>
  </si>
  <si>
    <r>
      <t>Menjava cca. 78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za parcelo 1570/18 in del 1570/19</t>
    </r>
  </si>
  <si>
    <r>
      <rPr>
        <b/>
        <u val="single"/>
        <sz val="10"/>
        <rFont val="Arial"/>
        <family val="2"/>
      </rPr>
      <t>parc.št. 1570/6-</t>
    </r>
    <r>
      <rPr>
        <u val="single"/>
        <sz val="10"/>
        <rFont val="Arial"/>
        <family val="2"/>
      </rPr>
      <t xml:space="preserve"> cesta v izmeri 173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(odkup cca. 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 (ID 1961-1570/6-0)</t>
    </r>
  </si>
  <si>
    <r>
      <t>Menjava cca. 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za parcelo 1570/18 in del 1570/19</t>
    </r>
  </si>
  <si>
    <r>
      <rPr>
        <b/>
        <u val="single"/>
        <sz val="10"/>
        <rFont val="Arial"/>
        <family val="2"/>
      </rPr>
      <t>parc.št. 1181/15</t>
    </r>
    <r>
      <rPr>
        <u val="single"/>
        <sz val="10"/>
        <rFont val="Arial"/>
        <family val="2"/>
      </rPr>
      <t>- cesta v izmeri 374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1961-1181/15-0)</t>
    </r>
  </si>
  <si>
    <r>
      <rPr>
        <b/>
        <u val="single"/>
        <sz val="10"/>
        <rFont val="Arial"/>
        <family val="2"/>
      </rPr>
      <t>parc.št. 1224/5</t>
    </r>
    <r>
      <rPr>
        <u val="single"/>
        <sz val="10"/>
        <rFont val="Arial"/>
        <family val="2"/>
      </rPr>
      <t>- pot v izmeri 225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1961-1224/5-0)</t>
    </r>
  </si>
  <si>
    <r>
      <rPr>
        <b/>
        <u val="single"/>
        <sz val="10"/>
        <rFont val="Arial"/>
        <family val="2"/>
      </rPr>
      <t>parc.št. 1225/5</t>
    </r>
    <r>
      <rPr>
        <u val="single"/>
        <sz val="10"/>
        <rFont val="Arial"/>
        <family val="2"/>
      </rPr>
      <t>- pot v izmeri 5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1961-1225/5-0)</t>
    </r>
  </si>
  <si>
    <r>
      <rPr>
        <b/>
        <u val="single"/>
        <sz val="10"/>
        <rFont val="Arial"/>
        <family val="2"/>
      </rPr>
      <t>parc.št. 1244/428</t>
    </r>
    <r>
      <rPr>
        <u val="single"/>
        <sz val="10"/>
        <rFont val="Arial"/>
        <family val="2"/>
      </rPr>
      <t>- gozd v izmeri 1.273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1961-1244/428-0)</t>
    </r>
  </si>
  <si>
    <r>
      <rPr>
        <b/>
        <u val="single"/>
        <sz val="10"/>
        <rFont val="Arial"/>
        <family val="2"/>
      </rPr>
      <t>parc.št. 1244/431</t>
    </r>
    <r>
      <rPr>
        <u val="single"/>
        <sz val="10"/>
        <rFont val="Arial"/>
        <family val="2"/>
      </rPr>
      <t>- gozd v izmeri 891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1961-1244/431-0)</t>
    </r>
  </si>
  <si>
    <r>
      <rPr>
        <b/>
        <u val="single"/>
        <sz val="10"/>
        <rFont val="Arial"/>
        <family val="2"/>
      </rPr>
      <t>parc.št. 5/5</t>
    </r>
    <r>
      <rPr>
        <u val="single"/>
        <sz val="10"/>
        <rFont val="Arial"/>
        <family val="2"/>
      </rPr>
      <t>- sadovnjak v izmeri 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1961-5/5-0)</t>
    </r>
  </si>
  <si>
    <t xml:space="preserve">Odkup za potrebe ulice Kratka pot. </t>
  </si>
  <si>
    <t>50.</t>
  </si>
  <si>
    <r>
      <rPr>
        <b/>
        <u val="single"/>
        <sz val="10"/>
        <rFont val="Arial"/>
        <family val="2"/>
      </rPr>
      <t>parc.št. 892/19</t>
    </r>
    <r>
      <rPr>
        <u val="single"/>
        <sz val="10"/>
        <rFont val="Arial"/>
        <family val="2"/>
      </rPr>
      <t>- sadovnjak v izmeri 111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1961-892/19-0)</t>
    </r>
  </si>
  <si>
    <r>
      <rPr>
        <b/>
        <u val="single"/>
        <sz val="10"/>
        <rFont val="Arial"/>
        <family val="2"/>
      </rPr>
      <t>parc.št. 1192/6</t>
    </r>
    <r>
      <rPr>
        <u val="single"/>
        <sz val="10"/>
        <rFont val="Arial"/>
        <family val="2"/>
      </rPr>
      <t>- funkcionalni objekt v izmeri 283 m</t>
    </r>
    <r>
      <rPr>
        <u val="single"/>
        <vertAlign val="superscript"/>
        <sz val="10"/>
        <rFont val="Arial"/>
        <family val="2"/>
      </rPr>
      <t xml:space="preserve">2 </t>
    </r>
    <r>
      <rPr>
        <u val="single"/>
        <sz val="10"/>
        <rFont val="Arial"/>
        <family val="2"/>
      </rPr>
      <t>(ID 1961-1192/6-0)</t>
    </r>
  </si>
  <si>
    <r>
      <rPr>
        <b/>
        <u val="single"/>
        <sz val="10"/>
        <rFont val="Arial"/>
        <family val="2"/>
      </rPr>
      <t>parc.št. 1568</t>
    </r>
    <r>
      <rPr>
        <u val="single"/>
        <sz val="10"/>
        <rFont val="Arial"/>
        <family val="2"/>
      </rPr>
      <t>- cesta v izmeri 1734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1961-1568/0-0) (le manjši del zemljišča)</t>
    </r>
  </si>
  <si>
    <r>
      <rPr>
        <b/>
        <u val="single"/>
        <sz val="10"/>
        <rFont val="Arial"/>
        <family val="2"/>
      </rPr>
      <t>parc.št. 943/1</t>
    </r>
    <r>
      <rPr>
        <u val="single"/>
        <sz val="10"/>
        <rFont val="Arial"/>
        <family val="2"/>
      </rPr>
      <t>- gozd v izmeri 2081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1961-943/1-0) (odkup cca. 240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</t>
    </r>
  </si>
  <si>
    <t>Pridobitev zemljišča za potrebe Ulice za hribom.</t>
  </si>
  <si>
    <t>Menjava za parc. št. 1171/2 in 1117/3- občina zemljišča ne potrebuje za izvajanje svojih nalog</t>
  </si>
  <si>
    <t>Menjava parcele s Skladom KZG ali lastnikom zemljišča za potrebe obnove Mengeške ceste- rondo, lahko tudi ulic v Trzinu- občina zemljišča ne potrebuje za izvajanje svojih nalog</t>
  </si>
  <si>
    <t>Menjava za potrebe ulice Za hribom (114/12, 114/15,114/16), preostanek za parcelo št. 851/3- občina zemljišča ne potrebuje za izvajanje svojih nalog</t>
  </si>
  <si>
    <t>Menjava za parc.št. 892/19- občina zemljišča ne potrebuje za izvajanje svojih nalog</t>
  </si>
  <si>
    <r>
      <rPr>
        <b/>
        <u val="single"/>
        <sz val="10"/>
        <rFont val="Arial"/>
        <family val="2"/>
      </rPr>
      <t>parc.št. 528/1</t>
    </r>
    <r>
      <rPr>
        <u val="single"/>
        <sz val="10"/>
        <rFont val="Arial"/>
        <family val="2"/>
      </rPr>
      <t>- pašnik v izmeri 188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1961-528/1-0) (prodaja cca. 56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</t>
    </r>
  </si>
  <si>
    <r>
      <t>Prodaja dela zemljišča (cca 41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za potrebe izgradnje uvozne rampe v garažo objekta B4 na območju ST2/1-1 prej T-3- občina zemljišče za izvajanje svojih nalog ne potrebuje</t>
    </r>
  </si>
  <si>
    <r>
      <t>Menjava oz. prodaja cca. 16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za izgradnjo parkirišč zaradi dokončne zunanje ureditve na območju ST2/1-1 prej T-3- realizacija sodne poravnave v zadevi Barca in ostali lastniki stanovanj proti zavezancu- občina zemljišče za izvajanje svojih nalog ne potrebuje</t>
    </r>
  </si>
  <si>
    <t>razdružilna pogodba</t>
  </si>
  <si>
    <r>
      <t>Menjava oz. prodaja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za izgradnjo parkirišč oz. uvozne rampe zaradi izgradnje objekta B4 in dokončnja zunanje ureditve na območju ST2/1-1 prej T-3- občina zemljišče za izvajanje svojih nalog ne potrebuje</t>
    </r>
  </si>
  <si>
    <t>Prodaja dela zemljišča na katerem stoji zid sosednjega objekta- občina zemljišča ne potrebe izvajanja svoji nalog</t>
  </si>
  <si>
    <r>
      <t>Prodaja dela zemljišča (cca 31 m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za potrebe ureditve lastništva že obstoječih zasebnih parkirnih mest  - občina zemljišča za izvajanje svojih nalog ne potrebuje</t>
    </r>
  </si>
  <si>
    <t>cenitvenih poročil, ki bodo izdelana pred pričetkom posamezne prodaje oziroma bodo cene določene izkustveno na podlagi veljavne zakonodaje.</t>
  </si>
  <si>
    <t>Menjava za parc.št. 1577/6</t>
  </si>
  <si>
    <t>Prodaja dela parcele- ohišnica, na željo lastnika hiše- občina zemljišča ne potrebuje za izvajanja svoji nalog</t>
  </si>
  <si>
    <t>Delno menjava za del parcele 529 in prodaja, zaradi dokončne zunanje ureditve na območju ST2/1-1 prej T-3 - pri čemer se začasno zaradi infrastrukture ustanovi služnost oz. se zahteva od investitorja gradnje prestavitev le-te -realizacija sodne poravnave v zadevi Barca in ostali lastniki stanovanj proti zavezancu- občina zemljišče za izvajanje svojih nalog ne potrebuje</t>
  </si>
  <si>
    <r>
      <rPr>
        <b/>
        <u val="single"/>
        <sz val="10"/>
        <rFont val="Arial"/>
        <family val="2"/>
      </rPr>
      <t>parc.št. 1244/99</t>
    </r>
    <r>
      <rPr>
        <u val="single"/>
        <sz val="10"/>
        <rFont val="Arial"/>
        <family val="2"/>
      </rPr>
      <t>- pot v izmeri 9890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1961-1244/99-0) (prodaja cca. 31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)</t>
    </r>
  </si>
  <si>
    <r>
      <rPr>
        <b/>
        <u val="single"/>
        <sz val="10"/>
        <rFont val="Arial"/>
        <family val="2"/>
      </rPr>
      <t>parc.št. 1577/6</t>
    </r>
    <r>
      <rPr>
        <u val="single"/>
        <sz val="10"/>
        <rFont val="Arial"/>
        <family val="2"/>
      </rPr>
      <t>- cesta v izmeri 82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(ID 1961-1577/6-0)</t>
    </r>
  </si>
  <si>
    <t>Anton PERŠAK</t>
  </si>
  <si>
    <t>Nakup zemljišča na Grajski cesti</t>
  </si>
  <si>
    <t>ŽUPAN:</t>
  </si>
  <si>
    <t>Načrt ravnanja z nepremičnim premoženjem Občine Trzin za leto 2014</t>
  </si>
  <si>
    <t>Številka: 18-1.3/2012</t>
  </si>
  <si>
    <t>Datum: 10.10.2012</t>
  </si>
  <si>
    <t>skupnosti (Uradni list RS, št. 34/2011 in 42/2012) je Občinski svet Občine Trzin na 18. redni seji dne 10.10.2012 sprejel</t>
  </si>
  <si>
    <t>Načrt ravnanja z nepremičnim premoženjem Občine Trzin za leto 2014 se objavi v Uradnem vestniku Občine Trzin in začne veljati naslednji dan po objavi.</t>
  </si>
  <si>
    <t>OBČINA TRZIN</t>
  </si>
  <si>
    <t>Občinski svet</t>
  </si>
  <si>
    <t>Poslano:</t>
  </si>
  <si>
    <t xml:space="preserve">       -  arhiv, tu (2x).</t>
  </si>
  <si>
    <t xml:space="preserve">       -  Uradni vestnik Občine Trzin, št. 07/2012, objava 17.10.2012;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</si>
</sst>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20" borderId="8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34" applyFont="1" applyBorder="1" applyAlignment="1" applyProtection="1">
      <alignment wrapText="1"/>
      <protection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0" xfId="34" applyFont="1" applyAlignment="1" applyProtection="1">
      <alignment wrapText="1"/>
      <protection/>
    </xf>
    <xf numFmtId="0" fontId="0" fillId="0" borderId="0" xfId="0" applyAlignment="1">
      <alignment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34" applyFont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34" applyFont="1" applyBorder="1" applyAlignment="1" applyProtection="1">
      <alignment wrapText="1"/>
      <protection/>
    </xf>
    <xf numFmtId="0" fontId="0" fillId="0" borderId="10" xfId="34" applyFont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3" fillId="0" borderId="10" xfId="34" applyFont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rbara\SEJE%202010%20-%202014\11.%20SEJA%20OS,%2023.11.11\sprejeti%20akti\Nacrt%20ravnanja%20%20prora&#269;una%20201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Polona/NPRNP/Na&#269;rt%20ravnanja%20z%20napremi&#269;nim%20premo&#382;enjem_2012%20in%202013/PISO/878_5.pdf" TargetMode="External" /><Relationship Id="rId2" Type="http://schemas.openxmlformats.org/officeDocument/2006/relationships/hyperlink" Target="../../../../Polona/NPRNP/Na&#269;rt%20ravnanja%20z%20napremi&#269;nim%20premo&#382;enjem_2012%20in%202013/PISO/878_6.pdf" TargetMode="External" /><Relationship Id="rId3" Type="http://schemas.openxmlformats.org/officeDocument/2006/relationships/hyperlink" Target="../../../../Polona/NPRNP/Na&#269;rt%20ravnanja%20z%20napremi&#269;nim%20premo&#382;enjem_2012%20in%202013/PISO/878_1.pdf" TargetMode="External" /><Relationship Id="rId4" Type="http://schemas.openxmlformats.org/officeDocument/2006/relationships/hyperlink" Target="../../../../Polona/NPRNP/Na&#269;rt%20ravnanja%20z%20napremi&#269;nim%20premo&#382;enjem_2012%20in%202013/PISO/850_21.pdf" TargetMode="External" /><Relationship Id="rId5" Type="http://schemas.openxmlformats.org/officeDocument/2006/relationships/hyperlink" Target="../../../../Polona/NPRNP/Na&#269;rt%20ravnanja%20z%20napremi&#269;nim%20premo&#382;enjem_2012%20in%202013/PISO/48_7.pdf" TargetMode="External" /><Relationship Id="rId6" Type="http://schemas.openxmlformats.org/officeDocument/2006/relationships/hyperlink" Target="../../../../Polona/NPRNP/Na&#269;rt%20ravnanja%20z%20napremi&#269;nim%20premo&#382;enjem_2012%20in%202013/PISO/48_6.pdf" TargetMode="External" /><Relationship Id="rId7" Type="http://schemas.openxmlformats.org/officeDocument/2006/relationships/hyperlink" Target="../../../../Polona/NPRNP/Na&#269;rt%20ravnanja%20z%20napremi&#269;nim%20premo&#382;enjem_2012%20in%202013/PISO/48_5.pdf" TargetMode="External" /><Relationship Id="rId8" Type="http://schemas.openxmlformats.org/officeDocument/2006/relationships/hyperlink" Target="../../../../Polona/NPRNP/Na&#269;rt%20ravnanja%20z%20napremi&#269;nim%20premo&#382;enjem_2012%20in%202013/PISO/182_3.pdf" TargetMode="External" /><Relationship Id="rId9" Type="http://schemas.openxmlformats.org/officeDocument/2006/relationships/hyperlink" Target="../../../../Polona/NPRNP/Na&#269;rt%20ravnanja%20z%20napremi&#269;nim%20premo&#382;enjem_2012%20in%202013/PISO/167_2.pdf" TargetMode="External" /><Relationship Id="rId10" Type="http://schemas.openxmlformats.org/officeDocument/2006/relationships/hyperlink" Target="../../../../Polona/NPRNP/Na&#269;rt%20ravnanja%20z%20napremi&#269;nim%20premo&#382;enjem_2012%20in%202013/PISO/173_2.pdf" TargetMode="External" /><Relationship Id="rId11" Type="http://schemas.openxmlformats.org/officeDocument/2006/relationships/hyperlink" Target="../../../../Polona/NPRNP/Na&#269;rt%20ravnanja%20z%20napremi&#269;nim%20premo&#382;enjem_2012%20in%202013/PISO/104_4.pdf" TargetMode="External" /><Relationship Id="rId12" Type="http://schemas.openxmlformats.org/officeDocument/2006/relationships/hyperlink" Target="../../../../Polona/NPRNP/Na&#269;rt%20ravnanja%20z%20napremi&#269;nim%20premo&#382;enjem_2012%20in%202013/PISO/1192_6.pdf" TargetMode="External" /><Relationship Id="rId13" Type="http://schemas.openxmlformats.org/officeDocument/2006/relationships/hyperlink" Target="../../../../Polona/NPRNP/Na&#269;rt%20ravnanja%20z%20napremi&#269;nim%20premo&#382;enjem_2012%20in%202013/PISO/1192_7.pdf" TargetMode="External" /><Relationship Id="rId14" Type="http://schemas.openxmlformats.org/officeDocument/2006/relationships/hyperlink" Target="../../../../Polona/NPRNP/Na&#269;rt%20ravnanja%20z%20napremi&#269;nim%20premo&#382;enjem_2012%20in%202013/PISO/1284_6.pdf" TargetMode="External" /><Relationship Id="rId15" Type="http://schemas.openxmlformats.org/officeDocument/2006/relationships/hyperlink" Target="../../../../Polona/NPRNP/Na&#269;rt%20ravnanja%20z%20napremi&#269;nim%20premo&#382;enjem_2012%20in%202013/PISO/1284_11.pdf" TargetMode="External" /><Relationship Id="rId16" Type="http://schemas.openxmlformats.org/officeDocument/2006/relationships/hyperlink" Target="../../../../Polona/NPRNP/Na&#269;rt%20ravnanja%20z%20napremi&#269;nim%20premo&#382;enjem_2012%20in%202013/PISO/1051_2.pdf" TargetMode="External" /><Relationship Id="rId17" Type="http://schemas.openxmlformats.org/officeDocument/2006/relationships/hyperlink" Target="../../../../Polona/NPRNP/Na&#269;rt%20ravnanja%20z%20napremi&#269;nim%20premo&#382;enjem_2012%20in%202013/PISO/1265_6.pdf" TargetMode="External" /><Relationship Id="rId18" Type="http://schemas.openxmlformats.org/officeDocument/2006/relationships/hyperlink" Target="../../../../Polona/NPRNP/Na&#269;rt%20ravnanja%20z%20napremi&#269;nim%20premo&#382;enjem_2012%20in%202013/PISO/1646_141.pdf" TargetMode="External" /><Relationship Id="rId19" Type="http://schemas.openxmlformats.org/officeDocument/2006/relationships/hyperlink" Target="../../../../Polona/NPRNP/Na&#269;rt%20ravnanja%20z%20napremi&#269;nim%20premo&#382;enjem_2012%20in%202013/PISO/112.pdf" TargetMode="External" /><Relationship Id="rId20" Type="http://schemas.openxmlformats.org/officeDocument/2006/relationships/hyperlink" Target="../../../../Polona/NPRNP/Na&#269;rt%20ravnanja%20z%20napremi&#269;nim%20premo&#382;enjem_2012%20in%202013/PISO/630_9.pdf" TargetMode="External" /><Relationship Id="rId21" Type="http://schemas.openxmlformats.org/officeDocument/2006/relationships/hyperlink" Target="../../../../Polona/NPRNP/Na&#269;rt%20ravnanja%20z%20napremi&#269;nim%20premo&#382;enjem_2012%20in%202013/PISO/838_22.pdf" TargetMode="External" /><Relationship Id="rId22" Type="http://schemas.openxmlformats.org/officeDocument/2006/relationships/hyperlink" Target="../../../../Polona/NPRNP/Na&#269;rt%20ravnanja%20z%20napremi&#269;nim%20premo&#382;enjem_2012%20in%202013/PISO/838_24.pdf" TargetMode="External" /><Relationship Id="rId23" Type="http://schemas.openxmlformats.org/officeDocument/2006/relationships/hyperlink" Target="../../../../Polona/NPRNP/Na&#269;rt%20ravnanja%20z%20napremi&#269;nim%20premo&#382;enjem_2012%20in%202013/PISO/839_1.pdf" TargetMode="External" /><Relationship Id="rId24" Type="http://schemas.openxmlformats.org/officeDocument/2006/relationships/hyperlink" Target="../../../../Polona/NPRNP/Na&#269;rt%20ravnanja%20z%20napremi&#269;nim%20premo&#382;enjem_2012%20in%202013/PISO/839_3.pdf" TargetMode="External" /><Relationship Id="rId25" Type="http://schemas.openxmlformats.org/officeDocument/2006/relationships/hyperlink" Target="../../../../Polona/NPRNP/Na&#269;rt%20ravnanja%20z%20napremi&#269;nim%20premo&#382;enjem_2012%20in%202013/PISO/842_8.pdf" TargetMode="External" /><Relationship Id="rId26" Type="http://schemas.openxmlformats.org/officeDocument/2006/relationships/hyperlink" Target="../../../../Polona/NPRNP/Na&#269;rt%20ravnanja%20z%20napremi&#269;nim%20premo&#382;enjem_2012%20in%202013/PISO/1569_20.pdf" TargetMode="External" /><Relationship Id="rId27" Type="http://schemas.openxmlformats.org/officeDocument/2006/relationships/hyperlink" Target="../../../../Polona/NPRNP/Na&#269;rt%20ravnanja%20z%20napremi&#269;nim%20premo&#382;enjem_2012%20in%202013/PISO/634_6.pdf" TargetMode="External" /><Relationship Id="rId28" Type="http://schemas.openxmlformats.org/officeDocument/2006/relationships/hyperlink" Target="../../../../Polona/NPRNP/Na&#269;rt%20ravnanja%20z%20napremi&#269;nim%20premo&#382;enjem_2012%20in%202013/PISO/851_3.pdf" TargetMode="External" /><Relationship Id="rId29" Type="http://schemas.openxmlformats.org/officeDocument/2006/relationships/hyperlink" Target="../../../../Polona/NPRNP/Na&#269;rt%20ravnanja%20z%20napremi&#269;nim%20premo&#382;enjem_2012%20in%202013/PISO/114_12.pdf" TargetMode="External" /><Relationship Id="rId30" Type="http://schemas.openxmlformats.org/officeDocument/2006/relationships/hyperlink" Target="../../../../Polona/NPRNP/Na&#269;rt%20ravnanja%20z%20napremi&#269;nim%20premo&#382;enjem_2012%20in%202013/PISO/114_15.pdf" TargetMode="External" /><Relationship Id="rId31" Type="http://schemas.openxmlformats.org/officeDocument/2006/relationships/hyperlink" Target="../../../../Polona/NPRNP/Na&#269;rt%20ravnanja%20z%20napremi&#269;nim%20premo&#382;enjem_2012%20in%202013/PISO/114_16.pdf" TargetMode="External" /><Relationship Id="rId32" Type="http://schemas.openxmlformats.org/officeDocument/2006/relationships/hyperlink" Target="../../../../Polona/NPRNP/Na&#269;rt%20ravnanja%20z%20napremi&#269;nim%20premo&#382;enjem_2012%20in%202013/PISO/1227_2.pdf" TargetMode="External" /><Relationship Id="rId33" Type="http://schemas.openxmlformats.org/officeDocument/2006/relationships/hyperlink" Target="../../../../Polona/NPRNP/Na&#269;rt%20ravnanja%20z%20napremi&#269;nim%20premo&#382;enjem_2012%20in%202013/PISO/1227_9.pdf" TargetMode="External" /><Relationship Id="rId34" Type="http://schemas.openxmlformats.org/officeDocument/2006/relationships/hyperlink" Target="../../../../Polona/NPRNP/Na&#269;rt%20ravnanja%20z%20napremi&#269;nim%20premo&#382;enjem_2012%20in%202013/PISO/1227_11.pdf" TargetMode="External" /><Relationship Id="rId35" Type="http://schemas.openxmlformats.org/officeDocument/2006/relationships/hyperlink" Target="../../../../Polona/NPRNP/Na&#269;rt%20ravnanja%20z%20napremi&#269;nim%20premo&#382;enjem_2012%20in%202013/PISO/232_3.pdf" TargetMode="External" /><Relationship Id="rId36" Type="http://schemas.openxmlformats.org/officeDocument/2006/relationships/hyperlink" Target="../../../../Polona/NPRNP/Na&#269;rt%20ravnanja%20z%20napremi&#269;nim%20premo&#382;enjem_2012%20in%202013/PISO/1171_2.pdf" TargetMode="External" /><Relationship Id="rId37" Type="http://schemas.openxmlformats.org/officeDocument/2006/relationships/hyperlink" Target="../../../../Polona/NPRNP/Na&#269;rt%20ravnanja%20z%20napremi&#269;nim%20premo&#382;enjem_2012%20in%202013/PISO/1171_3.pdf" TargetMode="External" /><Relationship Id="rId38" Type="http://schemas.openxmlformats.org/officeDocument/2006/relationships/hyperlink" Target="../../../../Polona/NPRNP/Na&#269;rt%20ravnanja%20z%20napremi&#269;nim%20premo&#382;enjem_2012%20in%202013/PISO/1042_5.pdf" TargetMode="External" /><Relationship Id="rId39" Type="http://schemas.openxmlformats.org/officeDocument/2006/relationships/hyperlink" Target="../../../../Polona/NPRNP/Na&#269;rt%20ravnanja%20z%20napremi&#269;nim%20premo&#382;enjem_2012%20in%202013/PISO/111_74.pdf" TargetMode="External" /><Relationship Id="rId40" Type="http://schemas.openxmlformats.org/officeDocument/2006/relationships/hyperlink" Target="../../../../Polona/NPRNP/Na&#269;rt%20ravnanja%20z%20napremi&#269;nim%20premo&#382;enjem_2012%20in%202013/PISO/529.pdf" TargetMode="External" /><Relationship Id="rId41" Type="http://schemas.openxmlformats.org/officeDocument/2006/relationships/hyperlink" Target="../../../../Polona/NPRNP/Na&#269;rt%20ravnanja%20z%20napremi&#269;nim%20premo&#382;enjem_2012%20in%202013/PISO/119_21.pdf" TargetMode="External" /><Relationship Id="rId42" Type="http://schemas.openxmlformats.org/officeDocument/2006/relationships/hyperlink" Target="../../../../Polona/NPRNP/Na&#269;rt%20ravnanja%20z%20napremi&#269;nim%20premo&#382;enjem_2012%20in%202013/PISO/923_11.pdf" TargetMode="External" /><Relationship Id="rId43" Type="http://schemas.openxmlformats.org/officeDocument/2006/relationships/hyperlink" Target="../../../../Polona/NPRNP/Na&#269;rt%20ravnanja%20z%20napremi&#269;nim%20premo&#382;enjem_2012%20in%202013/PISO/1020_2.pdf" TargetMode="External" /><Relationship Id="rId44" Type="http://schemas.openxmlformats.org/officeDocument/2006/relationships/hyperlink" Target="../../../../Polona/NPRNP/Na&#269;rt%20ravnanja%20z%20napremi&#269;nim%20premo&#382;enjem_2012%20in%202013/PISO/1568.pdf" TargetMode="External" /><Relationship Id="rId45" Type="http://schemas.openxmlformats.org/officeDocument/2006/relationships/hyperlink" Target="../../../../Polona/NPRNP/Na&#269;rt%20ravnanja%20z%20napremi&#269;nim%20premo&#382;enjem_2012%20in%202013/PISO/877.pdf" TargetMode="External" /><Relationship Id="rId46" Type="http://schemas.openxmlformats.org/officeDocument/2006/relationships/hyperlink" Target="../../../../Polona/NPRNP/Na&#269;rt%20ravnanja%20z%20napremi&#269;nim%20premo&#382;enjem_2012%20in%202013/PISO/1572_7.pdf" TargetMode="External" /><Relationship Id="rId47" Type="http://schemas.openxmlformats.org/officeDocument/2006/relationships/hyperlink" Target="../../../../Polona/NPRNP/Na&#269;rt%20ravnanja%20z%20napremi&#269;nim%20premo&#382;enjem_2012%20in%202013/PISO/1572_8.pdf" TargetMode="External" /><Relationship Id="rId48" Type="http://schemas.openxmlformats.org/officeDocument/2006/relationships/hyperlink" Target="../../../../Polona/NPRNP/Na&#269;rt%20ravnanja%20z%20napremi&#269;nim%20premo&#382;enjem_2012%20in%202013/PISO/1572_9.pdf" TargetMode="External" /><Relationship Id="rId49" Type="http://schemas.openxmlformats.org/officeDocument/2006/relationships/hyperlink" Target="../../../../Polona/NPRNP/Na&#269;rt%20ravnanja%20z%20napremi&#269;nim%20premo&#382;enjem_2012%20in%202013/PISO/1600_25.pdf" TargetMode="External" /><Relationship Id="rId50" Type="http://schemas.openxmlformats.org/officeDocument/2006/relationships/hyperlink" Target="../../../../Polona/NPRNP/Na&#269;rt%20ravnanja%20z%20napremi&#269;nim%20premo&#382;enjem_2012%20in%202013/PISO/1600_47.pdf" TargetMode="External" /><Relationship Id="rId51" Type="http://schemas.openxmlformats.org/officeDocument/2006/relationships/hyperlink" Target="../../../../Polona/NPRNP/Na&#269;rt%20ravnanja%20z%20napremi&#269;nim%20premo&#382;enjem_2012%20in%202013/PISO/1600_48.pdf" TargetMode="External" /><Relationship Id="rId52" Type="http://schemas.openxmlformats.org/officeDocument/2006/relationships/hyperlink" Target="../../../../Polona/NPRNP/Na&#269;rt%20ravnanja%20z%20napremi&#269;nim%20premo&#382;enjem_2012%20in%202013/PISO/1600_49.pdf" TargetMode="External" /><Relationship Id="rId53" Type="http://schemas.openxmlformats.org/officeDocument/2006/relationships/hyperlink" Target="../../../../Polona/NPRNP/Na&#269;rt%20ravnanja%20z%20napremi&#269;nim%20premo&#382;enjem_2012%20in%202013/PISO/1632_2.pdf" TargetMode="External" /><Relationship Id="rId54" Type="http://schemas.openxmlformats.org/officeDocument/2006/relationships/hyperlink" Target="../../../../Polona/NPRNP/Na&#269;rt%20ravnanja%20z%20napremi&#269;nim%20premo&#382;enjem_2012%20in%202013/PISO/1646_116.pdf" TargetMode="External" /><Relationship Id="rId55" Type="http://schemas.openxmlformats.org/officeDocument/2006/relationships/hyperlink" Target="../../../../Polona/NPRNP/Na&#269;rt%20ravnanja%20z%20napremi&#269;nim%20premo&#382;enjem_2012%20in%202013/PISO/1646_115.pdf" TargetMode="External" /><Relationship Id="rId56" Type="http://schemas.openxmlformats.org/officeDocument/2006/relationships/hyperlink" Target="../../../../Polona/NPRNP/Na&#269;rt%20ravnanja%20z%20napremi&#269;nim%20premo&#382;enjem_2012%20in%202013/PISO/1649_38.pdf" TargetMode="External" /><Relationship Id="rId57" Type="http://schemas.openxmlformats.org/officeDocument/2006/relationships/hyperlink" Target="../../../../Polona/NPRNP/Na&#269;rt%20ravnanja%20z%20napremi&#269;nim%20premo&#382;enjem_2012%20in%202013/PISO/1646_661.pdf" TargetMode="External" /><Relationship Id="rId58" Type="http://schemas.openxmlformats.org/officeDocument/2006/relationships/hyperlink" Target="../../../../Polona/NPRNP/Na&#269;rt%20ravnanja%20z%20napremi&#269;nim%20premo&#382;enjem_2012%20in%202013/PISO/1646_662.pdf" TargetMode="External" /><Relationship Id="rId59" Type="http://schemas.openxmlformats.org/officeDocument/2006/relationships/hyperlink" Target="../../../../Polona/NPRNP/Na&#269;rt%20ravnanja%20z%20napremi&#269;nim%20premo&#382;enjem_2012%20in%202013/PISO/1646_54.pdf" TargetMode="External" /><Relationship Id="rId60" Type="http://schemas.openxmlformats.org/officeDocument/2006/relationships/hyperlink" Target="../../../../Polona/NPRNP/Na&#269;rt%20ravnanja%20z%20napremi&#269;nim%20premo&#382;enjem_2012%20in%202013/PISO/1646_1.pdf" TargetMode="External" /><Relationship Id="rId61" Type="http://schemas.openxmlformats.org/officeDocument/2006/relationships/hyperlink" Target="../../../../Polona/NPRNP/Na&#269;rt%20ravnanja%20z%20napremi&#269;nim%20premo&#382;enjem_2012%20in%202013/PISO/807_80.pdf" TargetMode="External" /><Relationship Id="rId62" Type="http://schemas.openxmlformats.org/officeDocument/2006/relationships/hyperlink" Target="../../../../Polona/NPRNP/Na&#269;rt%20ravnanja%20z%20napremi&#269;nim%20premo&#382;enjem_2012%20in%202013/PISO/1260_6.pdf" TargetMode="External" /><Relationship Id="rId63" Type="http://schemas.openxmlformats.org/officeDocument/2006/relationships/hyperlink" Target="../../../../Polona/NPRNP/Na&#269;rt%20ravnanja%20z%20napremi&#269;nim%20premo&#382;enjem_2012%20in%202013/PISO/1260_25.pdf" TargetMode="External" /><Relationship Id="rId64" Type="http://schemas.openxmlformats.org/officeDocument/2006/relationships/hyperlink" Target="../../../../Polona/NPRNP/Na&#269;rt%20ravnanja%20z%20napremi&#269;nim%20premo&#382;enjem_2012%20in%202013/PISO/878_8.pdf" TargetMode="External" /><Relationship Id="rId65" Type="http://schemas.openxmlformats.org/officeDocument/2006/relationships/hyperlink" Target="../../../../Polona/NPRNP/Na&#269;rt%20ravnanja%20z%20napremi&#269;nim%20premo&#382;enjem_2012%20in%202013/PISO/885_11.pdf" TargetMode="External" /><Relationship Id="rId66" Type="http://schemas.openxmlformats.org/officeDocument/2006/relationships/hyperlink" Target="../../../../Polona/NPRNP/Na&#269;rt%20ravnanja%20z%20napremi&#269;nim%20premo&#382;enjem_2012%20in%202013/PISO/1573_26.pdf" TargetMode="External" /><Relationship Id="rId67" Type="http://schemas.openxmlformats.org/officeDocument/2006/relationships/hyperlink" Target="../../../../Polona/NPRNP/Na&#269;rt%20ravnanja%20z%20napremi&#269;nim%20premo&#382;enjem_2012%20in%202013/PISO/1573_27.pdf" TargetMode="External" /><Relationship Id="rId68" Type="http://schemas.openxmlformats.org/officeDocument/2006/relationships/hyperlink" Target="../../../../Polona/NPRNP/Na&#269;rt%20ravnanja%20z%20napremi&#269;nim%20premo&#382;enjem_2012%20in%202013/PISO/1573_29.pdf" TargetMode="External" /><Relationship Id="rId69" Type="http://schemas.openxmlformats.org/officeDocument/2006/relationships/hyperlink" Target="../../../../Polona/NPRNP/Na&#269;rt%20ravnanja%20z%20napremi&#269;nim%20premo&#382;enjem_2012%20in%202013/PISO/802_2.pdf" TargetMode="External" /><Relationship Id="rId70" Type="http://schemas.openxmlformats.org/officeDocument/2006/relationships/hyperlink" Target="../../../../Polona/NPRNP/Na&#269;rt%20ravnanja%20z%20napremi&#269;nim%20premo&#382;enjem_2012%20in%202013/PISO/250_1.pdf" TargetMode="External" /><Relationship Id="rId71" Type="http://schemas.openxmlformats.org/officeDocument/2006/relationships/hyperlink" Target="../../../../Polona/NPRNP/Na&#269;rt%20ravnanja%20z%20napremi&#269;nim%20premo&#382;enjem_2012%20in%202013/PISO/1581_2.pdf" TargetMode="External" /><Relationship Id="rId72" Type="http://schemas.openxmlformats.org/officeDocument/2006/relationships/hyperlink" Target="../../../../Polona/NPRNP/Na&#269;rt%20ravnanja%20z%20napremi&#269;nim%20premo&#382;enjem_2012%20in%202013/PISO/1581_3.pdf" TargetMode="External" /><Relationship Id="rId73" Type="http://schemas.openxmlformats.org/officeDocument/2006/relationships/hyperlink" Target="../../../../Polona/NPRNP/Na&#269;rt%20ravnanja%20z%20napremi&#269;nim%20premo&#382;enjem_2012%20in%202013/PISO/1581_4.pdf" TargetMode="External" /><Relationship Id="rId74" Type="http://schemas.openxmlformats.org/officeDocument/2006/relationships/hyperlink" Target="../../../../Polona/NPRNP/Na&#269;rt%20ravnanja%20z%20napremi&#269;nim%20premo&#382;enjem_2012%20in%202013/PISO/1045_2.pdf" TargetMode="External" /><Relationship Id="rId75" Type="http://schemas.openxmlformats.org/officeDocument/2006/relationships/hyperlink" Target="../../../../Polona/NPRNP/Na&#269;rt%20ravnanja%20z%20napremi&#269;nim%20premo&#382;enjem_2012%20in%202013/PISO/1570_18.pdf" TargetMode="External" /><Relationship Id="rId76" Type="http://schemas.openxmlformats.org/officeDocument/2006/relationships/hyperlink" Target="../../../../Polona/NPRNP/Na&#269;rt%20ravnanja%20z%20napremi&#269;nim%20premo&#382;enjem_2012%20in%202013/PISO/1570_19.pdf" TargetMode="External" /><Relationship Id="rId77" Type="http://schemas.openxmlformats.org/officeDocument/2006/relationships/hyperlink" Target="../../../../Polona/NPRNP/Na&#269;rt%20ravnanja%20z%20napremi&#269;nim%20premo&#382;enjem_2012%20in%202013/PISO/528_2.pdf" TargetMode="External" /><Relationship Id="rId78" Type="http://schemas.openxmlformats.org/officeDocument/2006/relationships/hyperlink" Target="../../../../Polona/NPRNP/Na&#269;rt%20ravnanja%20z%20napremi&#269;nim%20premo&#382;enjem_2012%20in%202013/PISO/169_6.pdf" TargetMode="External" /><Relationship Id="rId79" Type="http://schemas.openxmlformats.org/officeDocument/2006/relationships/hyperlink" Target="../../../../Polona/NPRNP/Na&#269;rt%20ravnanja%20z%20napremi&#269;nim%20premo&#382;enjem_2012%20in%202013/PISO/170_11.pdf" TargetMode="External" /><Relationship Id="rId80" Type="http://schemas.openxmlformats.org/officeDocument/2006/relationships/hyperlink" Target="../../../../Polona/NPRNP/Na&#269;rt%20ravnanja%20z%20napremi&#269;nim%20premo&#382;enjem_2012%20in%202013/PISO/175_4_&#353;tuda.pdf" TargetMode="External" /><Relationship Id="rId81" Type="http://schemas.openxmlformats.org/officeDocument/2006/relationships/hyperlink" Target="../../../../Polona/NPRNP/Na&#269;rt%20ravnanja%20z%20napremi&#269;nim%20premo&#382;enjem_2012%20in%202013/PISO/176_9_&#353;tuda.pdf" TargetMode="External" /><Relationship Id="rId82" Type="http://schemas.openxmlformats.org/officeDocument/2006/relationships/hyperlink" Target="../../../../Polona/NPRNP/Na&#269;rt%20ravnanja%20z%20napremi&#269;nim%20premo&#382;enjem_2012%20in%202013/PISO/176_11_&#353;tuda.pdf" TargetMode="External" /><Relationship Id="rId83" Type="http://schemas.openxmlformats.org/officeDocument/2006/relationships/hyperlink" Target="../../../../Polona/NPRNP/Na&#269;rt%20ravnanja%20z%20napremi&#269;nim%20premo&#382;enjem_2012%20in%202013/PISO/177_4_&#353;tuda.pdf" TargetMode="External" /><Relationship Id="rId84" Type="http://schemas.openxmlformats.org/officeDocument/2006/relationships/hyperlink" Target="../../../../Polona/NPRNP/Na&#269;rt%20ravnanja%20z%20napremi&#269;nim%20premo&#382;enjem_2012%20in%202013/PISO/178_2_&#353;tuda.pdf" TargetMode="External" /><Relationship Id="rId85" Type="http://schemas.openxmlformats.org/officeDocument/2006/relationships/hyperlink" Target="../../../../Polona/NPRNP/Na&#269;rt%20ravnanja%20z%20napremi&#269;nim%20premo&#382;enjem_2012%20in%202013/PISO/179_6_&#353;tuda.pdf" TargetMode="External" /><Relationship Id="rId86" Type="http://schemas.openxmlformats.org/officeDocument/2006/relationships/hyperlink" Target="../../../../Polona/NPRNP/Na&#269;rt%20ravnanja%20z%20napremi&#269;nim%20premo&#382;enjem_2012%20in%202013/PISO/170_1_&#353;tuda.pdf" TargetMode="External" /><Relationship Id="rId87" Type="http://schemas.openxmlformats.org/officeDocument/2006/relationships/hyperlink" Target="../../../../Polona/NPRNP/Na&#269;rt%20ravnanja%20z%20napremi&#269;nim%20premo&#382;enjem_2012%20in%202013/PISO/170_4_&#353;tuda.pdf" TargetMode="External" /><Relationship Id="rId88" Type="http://schemas.openxmlformats.org/officeDocument/2006/relationships/hyperlink" Target="../../../../Polona/NPRNP/Na&#269;rt%20ravnanja%20z%20napremi&#269;nim%20premo&#382;enjem_2012%20in%202013/PISO/169_3_&#353;tuda.pdf" TargetMode="External" /><Relationship Id="rId89" Type="http://schemas.openxmlformats.org/officeDocument/2006/relationships/hyperlink" Target="../../../../Polona/NPRNP/Na&#269;rt%20ravnanja%20z%20napremi&#269;nim%20premo&#382;enjem_2012%20in%202013/PISO/169_4_&#353;tuda.pdf" TargetMode="External" /><Relationship Id="rId90" Type="http://schemas.openxmlformats.org/officeDocument/2006/relationships/hyperlink" Target="../../../../Polona/NPRNP/Na&#269;rt%20ravnanja%20z%20napremi&#269;nim%20premo&#382;enjem_2012%20in%202013/PISO/170_9_&#353;tuda.pdf" TargetMode="External" /><Relationship Id="rId91" Type="http://schemas.openxmlformats.org/officeDocument/2006/relationships/hyperlink" Target="../../../../Polona/NPRNP/Na&#269;rt%20ravnanja%20z%20napremi&#269;nim%20premo&#382;enjem_2012%20in%202013/PISO/176_4_&#353;tuda.pdf" TargetMode="External" /><Relationship Id="rId92" Type="http://schemas.openxmlformats.org/officeDocument/2006/relationships/hyperlink" Target="../../../../Polona/NPRNP/Na&#269;rt%20ravnanja%20z%20napremi&#269;nim%20premo&#382;enjem_2012%20in%202013/PISO/176_7_&#353;tuda.pdf" TargetMode="External" /><Relationship Id="rId93" Type="http://schemas.openxmlformats.org/officeDocument/2006/relationships/hyperlink" Target="../../../../Polona/NPRNP/Na&#269;rt%20ravnanja%20z%20napremi&#269;nim%20premo&#382;enjem_2012%20in%202013/PISO/176_6_&#353;tuda.pdf" TargetMode="External" /><Relationship Id="rId94" Type="http://schemas.openxmlformats.org/officeDocument/2006/relationships/hyperlink" Target="../../../../Polona/NPRNP/Na&#269;rt%20ravnanja%20z%20napremi&#269;nim%20premo&#382;enjem_2012%20in%202013/PISO/177_2_&#353;tuda.pdf" TargetMode="External" /><Relationship Id="rId95" Type="http://schemas.openxmlformats.org/officeDocument/2006/relationships/hyperlink" Target="../../../../Polona/NPRNP/Na&#269;rt%20ravnanja%20z%20napremi&#269;nim%20premo&#382;enjem_2012%20in%202013/PISO/179_4_&#353;tuda.pdf" TargetMode="External" /><Relationship Id="rId96" Type="http://schemas.openxmlformats.org/officeDocument/2006/relationships/hyperlink" Target="../../../../Polona/NPRNP/Na&#269;rt%20ravnanja%20z%20napremi&#269;nim%20premo&#382;enjem_2012%20in%202013/PISO/180_3_&#353;tuda.pdf" TargetMode="External" /><Relationship Id="rId97" Type="http://schemas.openxmlformats.org/officeDocument/2006/relationships/hyperlink" Target="../../../../Polona/NPRNP/Na&#269;rt%20ravnanja%20z%20napremi&#269;nim%20premo&#382;enjem_2012%20in%202013/PISO/180_4_&#353;tuda.pdf" TargetMode="External" /><Relationship Id="rId98" Type="http://schemas.openxmlformats.org/officeDocument/2006/relationships/hyperlink" Target="../../../../Polona/NPRNP/Na&#269;rt%20ravnanja%20z%20napremi&#269;nim%20premo&#382;enjem_2012%20in%202013/PISO/180_6_&#353;tuda.pdf" TargetMode="External" /><Relationship Id="rId99" Type="http://schemas.openxmlformats.org/officeDocument/2006/relationships/hyperlink" Target="../../../../Polona/NPRNP/Na&#269;rt%20ravnanja%20z%20napremi&#269;nim%20premo&#382;enjem_2012%20in%202013/PISO/1181_15.pdf" TargetMode="External" /><Relationship Id="rId100" Type="http://schemas.openxmlformats.org/officeDocument/2006/relationships/hyperlink" Target="../../../../Polona/NPRNP/Na&#269;rt%20ravnanja%20z%20napremi&#269;nim%20premo&#382;enjem_2012%20in%202013/PISO/1224_5.pdf" TargetMode="External" /><Relationship Id="rId101" Type="http://schemas.openxmlformats.org/officeDocument/2006/relationships/hyperlink" Target="../../../../Polona/NPRNP/Na&#269;rt%20ravnanja%20z%20napremi&#269;nim%20premo&#382;enjem_2012%20in%202013/PISO/1225_5.pdf" TargetMode="External" /><Relationship Id="rId102" Type="http://schemas.openxmlformats.org/officeDocument/2006/relationships/hyperlink" Target="../../../../Polona/NPRNP/Na&#269;rt%20ravnanja%20z%20napremi&#269;nim%20premo&#382;enjem_2012%20in%202013/PISO/1244_428.pdf" TargetMode="External" /><Relationship Id="rId103" Type="http://schemas.openxmlformats.org/officeDocument/2006/relationships/hyperlink" Target="../../../../Polona/NPRNP/Na&#269;rt%20ravnanja%20z%20napremi&#269;nim%20premo&#382;enjem_2012%20in%202013/PISO/1244_431.pdf" TargetMode="External" /><Relationship Id="rId104" Type="http://schemas.openxmlformats.org/officeDocument/2006/relationships/hyperlink" Target="../../../../Polona/NPRNP/Na&#269;rt%20ravnanja%20z%20napremi&#269;nim%20premo&#382;enjem_2012%20in%202013/PISO/175_5_&#353;tuda.pdf" TargetMode="External" /><Relationship Id="rId105" Type="http://schemas.openxmlformats.org/officeDocument/2006/relationships/hyperlink" Target="../../../../Polona/NPRNP/Na&#269;rt%20ravnanja%20z%20napremi&#269;nim%20premo&#382;enjem_2012%20in%202013/PISO/528_1.pdf" TargetMode="External" /><Relationship Id="rId106" Type="http://schemas.openxmlformats.org/officeDocument/2006/relationships/hyperlink" Target="../../../../Polona/NPRNP/Na&#269;rt%20ravnanja%20z%20napremi&#269;nim%20premo&#382;enjem_2012%20in%202013/PISO/1646_102.pdf" TargetMode="External" /><Relationship Id="rId107" Type="http://schemas.openxmlformats.org/officeDocument/2006/relationships/hyperlink" Target="../../../../Polona/NPRNP/Na&#269;rt%20ravnanja%20z%20napremi&#269;nim%20premo&#382;enjem_2012%20in%202013/PISO/1252_9.pdf" TargetMode="External" /><Relationship Id="rId108" Type="http://schemas.openxmlformats.org/officeDocument/2006/relationships/hyperlink" Target="../../../../Polona/NPRNP/Na&#269;rt%20ravnanja%20z%20napremi&#269;nim%20premo&#382;enjem_2012%20in%202013/PISO/1252_1.pdf" TargetMode="External" /><Relationship Id="rId109" Type="http://schemas.openxmlformats.org/officeDocument/2006/relationships/hyperlink" Target="../../../../Polona/NPRNP/Na&#269;rt%20ravnanja%20z%20napremi&#269;nim%20premo&#382;enjem_2012%20in%202013/PISO/1570_6.pdf" TargetMode="External" /><Relationship Id="rId110" Type="http://schemas.openxmlformats.org/officeDocument/2006/relationships/hyperlink" Target="../../../../Polona/NPRNP/Na&#269;rt%20ravnanja%20z%20napremi&#269;nim%20premo&#382;enjem_2012%20in%202013/PISO/1267_7.pdf" TargetMode="External" /><Relationship Id="rId111" Type="http://schemas.openxmlformats.org/officeDocument/2006/relationships/hyperlink" Target="../../../../Polona/NPRNP/Na&#269;rt%20ravnanja%20z%20napremi&#269;nim%20premo&#382;enjem_2012%20in%202013/PISO/943_2.pdf" TargetMode="External" /><Relationship Id="rId112" Type="http://schemas.openxmlformats.org/officeDocument/2006/relationships/hyperlink" Target="../../../../Polona/NPRNP/Na&#269;rt%20ravnanja%20z%20napremi&#269;nim%20premo&#382;enjem_2012%20in%202013/PISO/944_3.pdf" TargetMode="External" /><Relationship Id="rId113" Type="http://schemas.openxmlformats.org/officeDocument/2006/relationships/hyperlink" Target="../../../../Polona/NPRNP/Na&#269;rt%20ravnanja%20z%20napremi&#269;nim%20premo&#382;enjem_2012%20in%202013/PISO/943_1.pdf" TargetMode="External" /><Relationship Id="rId114" Type="http://schemas.openxmlformats.org/officeDocument/2006/relationships/hyperlink" Target="../../../../Polona/NPRNP/Na&#269;rt%20ravnanja%20z%20napremi&#269;nim%20premo&#382;enjem_2012%20in%202013/PISO/944_4.pdf" TargetMode="External" /><Relationship Id="rId115" Type="http://schemas.openxmlformats.org/officeDocument/2006/relationships/hyperlink" Target="../../../../Polona/NPRNP/Na&#269;rt%20ravnanja%20z%20napremi&#269;nim%20premo&#382;enjem_2012%20in%202013/PISO/5_5.pdf" TargetMode="External" /><Relationship Id="rId116" Type="http://schemas.openxmlformats.org/officeDocument/2006/relationships/hyperlink" Target="../../../../Polona/NPRNP/Na&#269;rt%20ravnanja%20z%20napremi&#269;nim%20premo&#382;enjem_2012%20in%202013/PISO/1244_99.pdf" TargetMode="External" /><Relationship Id="rId117" Type="http://schemas.openxmlformats.org/officeDocument/2006/relationships/hyperlink" Target="../../../../Polona/NPRNP/Na&#269;rt%20ravnanja%20z%20napremi&#269;nim%20premo&#382;enjem_2012%20in%202013/PISO/892_19.pdf" TargetMode="External" /><Relationship Id="rId118" Type="http://schemas.openxmlformats.org/officeDocument/2006/relationships/hyperlink" Target="../../../../Polona/NPRNP/Na&#269;rt%20ravnanja%20z%20napremi&#269;nim%20premo&#382;enjem_2012%20in%202013/PISO/1577_6.pdf" TargetMode="External" /><Relationship Id="rId1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9"/>
  <sheetViews>
    <sheetView tabSelected="1" zoomScalePageLayoutView="0" workbookViewId="0" topLeftCell="A88">
      <selection activeCell="D183" sqref="D183"/>
    </sheetView>
  </sheetViews>
  <sheetFormatPr defaultColWidth="9.140625" defaultRowHeight="12.75"/>
  <cols>
    <col min="1" max="1" width="6.28125" style="0" customWidth="1"/>
    <col min="2" max="2" width="33.7109375" style="0" customWidth="1"/>
    <col min="3" max="3" width="14.28125" style="5" customWidth="1"/>
    <col min="4" max="4" width="63.8515625" style="10" customWidth="1"/>
    <col min="5" max="5" width="15.7109375" style="10" customWidth="1"/>
  </cols>
  <sheetData>
    <row r="2" ht="12.75">
      <c r="A2" s="50" t="s">
        <v>249</v>
      </c>
    </row>
    <row r="3" ht="12.75">
      <c r="A3" s="50" t="s">
        <v>250</v>
      </c>
    </row>
    <row r="5" ht="12.75">
      <c r="A5" s="40" t="s">
        <v>245</v>
      </c>
    </row>
    <row r="6" ht="12.75">
      <c r="A6" s="40" t="s">
        <v>246</v>
      </c>
    </row>
    <row r="9" spans="1:5" ht="12.75">
      <c r="A9" s="48" t="s">
        <v>166</v>
      </c>
      <c r="B9" s="49"/>
      <c r="C9" s="49"/>
      <c r="D9" s="49"/>
      <c r="E9" s="49"/>
    </row>
    <row r="10" spans="1:5" ht="12.75">
      <c r="A10" s="32" t="s">
        <v>167</v>
      </c>
      <c r="B10" s="33"/>
      <c r="C10" s="34"/>
      <c r="D10" s="35"/>
      <c r="E10" s="35"/>
    </row>
    <row r="11" spans="1:5" ht="12.75">
      <c r="A11" s="32" t="s">
        <v>247</v>
      </c>
      <c r="B11" s="33"/>
      <c r="C11" s="34"/>
      <c r="D11" s="35"/>
      <c r="E11" s="35"/>
    </row>
    <row r="12" spans="1:5" ht="15" customHeight="1">
      <c r="A12" s="32"/>
      <c r="B12" s="33"/>
      <c r="C12" s="34"/>
      <c r="D12" s="35"/>
      <c r="E12" s="35"/>
    </row>
    <row r="13" spans="1:4" ht="18">
      <c r="A13" s="36" t="s">
        <v>244</v>
      </c>
      <c r="B13" s="36"/>
      <c r="C13" s="37"/>
      <c r="D13" s="38"/>
    </row>
    <row r="14" ht="15" customHeight="1"/>
    <row r="15" spans="1:3" ht="24.75" customHeight="1">
      <c r="A15" s="13" t="s">
        <v>69</v>
      </c>
      <c r="B15" s="13"/>
      <c r="C15" s="14"/>
    </row>
    <row r="17" spans="1:4" ht="39.75" customHeight="1">
      <c r="A17" s="6" t="s">
        <v>30</v>
      </c>
      <c r="B17" s="7" t="s">
        <v>54</v>
      </c>
      <c r="C17" s="8" t="s">
        <v>37</v>
      </c>
      <c r="D17" s="7" t="s">
        <v>36</v>
      </c>
    </row>
    <row r="18" spans="1:4" ht="37.5" customHeight="1">
      <c r="A18" s="1" t="s">
        <v>3</v>
      </c>
      <c r="B18" s="3" t="s">
        <v>82</v>
      </c>
      <c r="C18" s="4">
        <f>3*70</f>
        <v>210</v>
      </c>
      <c r="D18" s="2" t="s">
        <v>192</v>
      </c>
    </row>
    <row r="19" spans="1:4" ht="37.5" customHeight="1">
      <c r="A19" s="1" t="s">
        <v>4</v>
      </c>
      <c r="B19" s="3" t="s">
        <v>83</v>
      </c>
      <c r="C19" s="4">
        <f>4*70</f>
        <v>280</v>
      </c>
      <c r="D19" s="2" t="s">
        <v>192</v>
      </c>
    </row>
    <row r="20" spans="1:4" ht="37.5" customHeight="1">
      <c r="A20" s="1" t="s">
        <v>5</v>
      </c>
      <c r="B20" s="3" t="s">
        <v>84</v>
      </c>
      <c r="C20" s="4">
        <f>5*70</f>
        <v>350</v>
      </c>
      <c r="D20" s="2" t="s">
        <v>192</v>
      </c>
    </row>
    <row r="21" spans="1:4" ht="28.5" customHeight="1">
      <c r="A21" s="1" t="s">
        <v>6</v>
      </c>
      <c r="B21" s="3" t="s">
        <v>85</v>
      </c>
      <c r="C21" s="4">
        <f>82*50</f>
        <v>4100</v>
      </c>
      <c r="D21" s="2" t="s">
        <v>217</v>
      </c>
    </row>
    <row r="22" spans="1:4" ht="38.25" customHeight="1">
      <c r="A22" s="1" t="s">
        <v>7</v>
      </c>
      <c r="B22" s="3" t="s">
        <v>86</v>
      </c>
      <c r="C22" s="4">
        <f>20*40</f>
        <v>800</v>
      </c>
      <c r="D22" s="2" t="s">
        <v>38</v>
      </c>
    </row>
    <row r="23" spans="1:4" ht="38.25">
      <c r="A23" s="1" t="s">
        <v>8</v>
      </c>
      <c r="B23" s="3" t="s">
        <v>87</v>
      </c>
      <c r="C23" s="4">
        <f>35*40</f>
        <v>1400</v>
      </c>
      <c r="D23" s="2" t="s">
        <v>38</v>
      </c>
    </row>
    <row r="24" spans="1:4" ht="38.25">
      <c r="A24" s="1" t="s">
        <v>9</v>
      </c>
      <c r="B24" s="3" t="s">
        <v>88</v>
      </c>
      <c r="C24" s="4">
        <f>96*40</f>
        <v>3840</v>
      </c>
      <c r="D24" s="2" t="s">
        <v>38</v>
      </c>
    </row>
    <row r="25" spans="1:4" ht="38.25">
      <c r="A25" s="1" t="s">
        <v>10</v>
      </c>
      <c r="B25" s="3" t="s">
        <v>89</v>
      </c>
      <c r="C25" s="4">
        <f>139*40</f>
        <v>5560</v>
      </c>
      <c r="D25" s="2" t="s">
        <v>38</v>
      </c>
    </row>
    <row r="26" spans="1:4" ht="38.25">
      <c r="A26" s="1" t="s">
        <v>11</v>
      </c>
      <c r="B26" s="3" t="s">
        <v>90</v>
      </c>
      <c r="C26" s="4">
        <f>84*40</f>
        <v>3360</v>
      </c>
      <c r="D26" s="2" t="s">
        <v>38</v>
      </c>
    </row>
    <row r="27" spans="1:4" ht="38.25">
      <c r="A27" s="1" t="s">
        <v>12</v>
      </c>
      <c r="B27" s="3" t="s">
        <v>91</v>
      </c>
      <c r="C27" s="4">
        <f>8*40</f>
        <v>320</v>
      </c>
      <c r="D27" s="2" t="s">
        <v>38</v>
      </c>
    </row>
    <row r="28" spans="1:4" ht="37.5" customHeight="1">
      <c r="A28" s="1" t="s">
        <v>13</v>
      </c>
      <c r="B28" s="3" t="s">
        <v>92</v>
      </c>
      <c r="C28" s="4">
        <v>1590</v>
      </c>
      <c r="D28" s="2" t="s">
        <v>35</v>
      </c>
    </row>
    <row r="29" spans="1:4" ht="37.5" customHeight="1">
      <c r="A29" s="1" t="s">
        <v>14</v>
      </c>
      <c r="B29" s="3" t="s">
        <v>220</v>
      </c>
      <c r="C29" s="4">
        <v>8490</v>
      </c>
      <c r="D29" s="2" t="s">
        <v>39</v>
      </c>
    </row>
    <row r="30" spans="1:4" ht="37.5" customHeight="1">
      <c r="A30" s="1" t="s">
        <v>15</v>
      </c>
      <c r="B30" s="3" t="s">
        <v>171</v>
      </c>
      <c r="C30" s="4">
        <v>1890</v>
      </c>
      <c r="D30" s="2" t="s">
        <v>39</v>
      </c>
    </row>
    <row r="31" spans="1:4" ht="37.5" customHeight="1">
      <c r="A31" s="1" t="s">
        <v>16</v>
      </c>
      <c r="B31" s="3" t="s">
        <v>93</v>
      </c>
      <c r="C31" s="4">
        <v>49000</v>
      </c>
      <c r="D31" s="2" t="s">
        <v>0</v>
      </c>
    </row>
    <row r="32" spans="1:4" ht="37.5" customHeight="1">
      <c r="A32" s="1" t="s">
        <v>17</v>
      </c>
      <c r="B32" s="3" t="s">
        <v>94</v>
      </c>
      <c r="C32" s="4">
        <v>10000</v>
      </c>
      <c r="D32" s="2" t="s">
        <v>0</v>
      </c>
    </row>
    <row r="33" spans="1:4" ht="37.5" customHeight="1">
      <c r="A33" s="1" t="s">
        <v>18</v>
      </c>
      <c r="B33" s="3" t="s">
        <v>172</v>
      </c>
      <c r="C33" s="4">
        <v>3000</v>
      </c>
      <c r="D33" s="2" t="s">
        <v>40</v>
      </c>
    </row>
    <row r="34" spans="1:4" ht="37.5" customHeight="1">
      <c r="A34" s="1" t="s">
        <v>19</v>
      </c>
      <c r="B34" s="3" t="s">
        <v>95</v>
      </c>
      <c r="C34" s="4">
        <v>12740</v>
      </c>
      <c r="D34" s="2" t="s">
        <v>41</v>
      </c>
    </row>
    <row r="35" spans="1:4" ht="37.5" customHeight="1">
      <c r="A35" s="1" t="s">
        <v>20</v>
      </c>
      <c r="B35" s="3" t="s">
        <v>96</v>
      </c>
      <c r="C35" s="4">
        <v>210</v>
      </c>
      <c r="D35" s="2" t="s">
        <v>34</v>
      </c>
    </row>
    <row r="36" spans="1:4" ht="37.5" customHeight="1">
      <c r="A36" s="1" t="s">
        <v>21</v>
      </c>
      <c r="B36" s="3" t="s">
        <v>97</v>
      </c>
      <c r="C36" s="4">
        <f>40*55</f>
        <v>2200</v>
      </c>
      <c r="D36" s="2" t="s">
        <v>42</v>
      </c>
    </row>
    <row r="37" spans="1:4" ht="37.5" customHeight="1">
      <c r="A37" s="1" t="s">
        <v>22</v>
      </c>
      <c r="B37" s="3" t="s">
        <v>98</v>
      </c>
      <c r="C37" s="4">
        <f>78*55</f>
        <v>4290</v>
      </c>
      <c r="D37" s="2" t="s">
        <v>42</v>
      </c>
    </row>
    <row r="38" spans="1:4" ht="37.5" customHeight="1">
      <c r="A38" s="1" t="s">
        <v>23</v>
      </c>
      <c r="B38" s="3" t="s">
        <v>99</v>
      </c>
      <c r="C38" s="4">
        <f>41*55</f>
        <v>2255</v>
      </c>
      <c r="D38" s="2" t="s">
        <v>42</v>
      </c>
    </row>
    <row r="39" spans="1:4" ht="37.5" customHeight="1">
      <c r="A39" s="1" t="s">
        <v>24</v>
      </c>
      <c r="B39" s="3" t="s">
        <v>100</v>
      </c>
      <c r="C39" s="4">
        <f>42*55</f>
        <v>2310</v>
      </c>
      <c r="D39" s="2" t="s">
        <v>42</v>
      </c>
    </row>
    <row r="40" spans="1:4" ht="37.5" customHeight="1">
      <c r="A40" s="1" t="s">
        <v>25</v>
      </c>
      <c r="B40" s="3" t="s">
        <v>101</v>
      </c>
      <c r="C40" s="4">
        <f>13*55</f>
        <v>715</v>
      </c>
      <c r="D40" s="2" t="s">
        <v>42</v>
      </c>
    </row>
    <row r="41" spans="1:4" ht="37.5" customHeight="1">
      <c r="A41" s="1" t="s">
        <v>26</v>
      </c>
      <c r="B41" s="3" t="s">
        <v>102</v>
      </c>
      <c r="C41" s="4">
        <f>7*55</f>
        <v>385</v>
      </c>
      <c r="D41" s="2" t="s">
        <v>42</v>
      </c>
    </row>
    <row r="42" spans="1:4" ht="37.5" customHeight="1">
      <c r="A42" s="1" t="s">
        <v>27</v>
      </c>
      <c r="B42" s="3" t="s">
        <v>103</v>
      </c>
      <c r="C42" s="4">
        <f>4*55</f>
        <v>220</v>
      </c>
      <c r="D42" s="2" t="s">
        <v>42</v>
      </c>
    </row>
    <row r="43" spans="1:4" ht="37.5" customHeight="1">
      <c r="A43" s="1" t="s">
        <v>28</v>
      </c>
      <c r="B43" s="3" t="s">
        <v>104</v>
      </c>
      <c r="C43" s="4">
        <f>16*55</f>
        <v>880</v>
      </c>
      <c r="D43" s="2" t="s">
        <v>42</v>
      </c>
    </row>
    <row r="44" spans="1:4" ht="37.5" customHeight="1">
      <c r="A44" s="1" t="s">
        <v>29</v>
      </c>
      <c r="B44" s="3" t="s">
        <v>105</v>
      </c>
      <c r="C44" s="4">
        <f>3*55</f>
        <v>165</v>
      </c>
      <c r="D44" s="2" t="s">
        <v>42</v>
      </c>
    </row>
    <row r="45" spans="1:4" ht="37.5" customHeight="1">
      <c r="A45" s="1" t="s">
        <v>43</v>
      </c>
      <c r="B45" s="3" t="s">
        <v>173</v>
      </c>
      <c r="C45" s="4">
        <v>11750</v>
      </c>
      <c r="D45" s="2" t="s">
        <v>190</v>
      </c>
    </row>
    <row r="46" spans="1:4" ht="37.5" customHeight="1">
      <c r="A46" s="1" t="s">
        <v>44</v>
      </c>
      <c r="B46" s="3" t="s">
        <v>106</v>
      </c>
      <c r="C46" s="4">
        <f>98*50</f>
        <v>4900</v>
      </c>
      <c r="D46" s="2" t="s">
        <v>1</v>
      </c>
    </row>
    <row r="47" spans="1:4" ht="37.5" customHeight="1">
      <c r="A47" s="1" t="s">
        <v>45</v>
      </c>
      <c r="B47" s="9" t="s">
        <v>107</v>
      </c>
      <c r="C47" s="4">
        <f>58*50</f>
        <v>2900</v>
      </c>
      <c r="D47" s="2" t="s">
        <v>1</v>
      </c>
    </row>
    <row r="48" spans="1:4" ht="37.5" customHeight="1">
      <c r="A48" s="1" t="s">
        <v>46</v>
      </c>
      <c r="B48" s="3" t="s">
        <v>108</v>
      </c>
      <c r="C48" s="4">
        <f>82*50</f>
        <v>4100</v>
      </c>
      <c r="D48" s="2" t="s">
        <v>1</v>
      </c>
    </row>
    <row r="49" spans="1:4" ht="45" customHeight="1">
      <c r="A49" s="1" t="s">
        <v>47</v>
      </c>
      <c r="B49" s="3" t="s">
        <v>109</v>
      </c>
      <c r="C49" s="39">
        <v>60000</v>
      </c>
      <c r="D49" s="2" t="s">
        <v>61</v>
      </c>
    </row>
    <row r="50" spans="1:4" ht="37.5" customHeight="1">
      <c r="A50" s="1" t="s">
        <v>48</v>
      </c>
      <c r="B50" s="3" t="s">
        <v>188</v>
      </c>
      <c r="C50" s="39">
        <f>1323*50</f>
        <v>66150</v>
      </c>
      <c r="D50" s="2" t="s">
        <v>61</v>
      </c>
    </row>
    <row r="51" spans="1:4" ht="37.5" customHeight="1">
      <c r="A51" s="1" t="s">
        <v>49</v>
      </c>
      <c r="B51" s="3" t="s">
        <v>189</v>
      </c>
      <c r="C51" s="39">
        <f>64*50</f>
        <v>3200</v>
      </c>
      <c r="D51" s="2" t="s">
        <v>61</v>
      </c>
    </row>
    <row r="52" spans="1:4" ht="37.5" customHeight="1">
      <c r="A52" s="1" t="s">
        <v>50</v>
      </c>
      <c r="B52" s="3" t="s">
        <v>110</v>
      </c>
      <c r="C52" s="39">
        <v>20100</v>
      </c>
      <c r="D52" s="2" t="s">
        <v>242</v>
      </c>
    </row>
    <row r="53" spans="1:4" ht="37.5" customHeight="1">
      <c r="A53" s="1" t="s">
        <v>51</v>
      </c>
      <c r="B53" s="3" t="s">
        <v>111</v>
      </c>
      <c r="C53" s="4">
        <f>140*50</f>
        <v>7000</v>
      </c>
      <c r="D53" s="2" t="s">
        <v>62</v>
      </c>
    </row>
    <row r="54" spans="1:4" ht="37.5" customHeight="1">
      <c r="A54" s="1" t="s">
        <v>52</v>
      </c>
      <c r="B54" s="3" t="s">
        <v>112</v>
      </c>
      <c r="C54" s="4">
        <f>212*50</f>
        <v>10600</v>
      </c>
      <c r="D54" s="2" t="s">
        <v>62</v>
      </c>
    </row>
    <row r="55" spans="1:4" ht="37.5" customHeight="1">
      <c r="A55" s="1" t="s">
        <v>53</v>
      </c>
      <c r="B55" s="3" t="s">
        <v>113</v>
      </c>
      <c r="C55" s="4">
        <v>1620</v>
      </c>
      <c r="D55" s="2" t="s">
        <v>63</v>
      </c>
    </row>
    <row r="56" spans="1:4" ht="37.5" customHeight="1">
      <c r="A56" s="1" t="s">
        <v>55</v>
      </c>
      <c r="B56" s="3" t="s">
        <v>114</v>
      </c>
      <c r="C56" s="4">
        <v>4750</v>
      </c>
      <c r="D56" s="2" t="s">
        <v>2</v>
      </c>
    </row>
    <row r="57" spans="1:4" ht="37.5" customHeight="1">
      <c r="A57" s="1" t="s">
        <v>56</v>
      </c>
      <c r="B57" s="3" t="s">
        <v>197</v>
      </c>
      <c r="C57" s="4">
        <f>44*60</f>
        <v>2640</v>
      </c>
      <c r="D57" s="2" t="s">
        <v>206</v>
      </c>
    </row>
    <row r="58" spans="1:4" ht="37.5" customHeight="1">
      <c r="A58" s="1" t="s">
        <v>57</v>
      </c>
      <c r="B58" s="3" t="s">
        <v>198</v>
      </c>
      <c r="C58" s="4">
        <v>7000</v>
      </c>
      <c r="D58" s="2" t="s">
        <v>204</v>
      </c>
    </row>
    <row r="59" spans="1:4" ht="40.5" customHeight="1">
      <c r="A59" s="1" t="s">
        <v>58</v>
      </c>
      <c r="B59" s="3" t="s">
        <v>199</v>
      </c>
      <c r="C59" s="4">
        <v>9000</v>
      </c>
      <c r="D59" s="2" t="s">
        <v>223</v>
      </c>
    </row>
    <row r="60" spans="1:4" ht="40.5" customHeight="1">
      <c r="A60" s="1" t="s">
        <v>59</v>
      </c>
      <c r="B60" s="3" t="s">
        <v>222</v>
      </c>
      <c r="C60" s="4">
        <f>240*40</f>
        <v>9600</v>
      </c>
      <c r="D60" s="2" t="s">
        <v>223</v>
      </c>
    </row>
    <row r="61" spans="1:4" ht="37.5" customHeight="1">
      <c r="A61" s="1" t="s">
        <v>60</v>
      </c>
      <c r="B61" s="3" t="s">
        <v>205</v>
      </c>
      <c r="C61" s="4">
        <f>4*40</f>
        <v>160</v>
      </c>
      <c r="D61" s="2" t="s">
        <v>204</v>
      </c>
    </row>
    <row r="62" spans="1:4" ht="42.75" customHeight="1">
      <c r="A62" s="1" t="s">
        <v>193</v>
      </c>
      <c r="B62" s="3" t="s">
        <v>207</v>
      </c>
      <c r="C62" s="39">
        <f>78*60</f>
        <v>4680</v>
      </c>
      <c r="D62" s="2" t="s">
        <v>208</v>
      </c>
    </row>
    <row r="63" spans="1:4" ht="42.75" customHeight="1">
      <c r="A63" s="1" t="s">
        <v>200</v>
      </c>
      <c r="B63" s="3" t="s">
        <v>209</v>
      </c>
      <c r="C63" s="39">
        <f>8*50</f>
        <v>400</v>
      </c>
      <c r="D63" s="2" t="s">
        <v>210</v>
      </c>
    </row>
    <row r="64" spans="1:4" ht="42.75" customHeight="1">
      <c r="A64" s="1" t="s">
        <v>201</v>
      </c>
      <c r="B64" s="3" t="s">
        <v>219</v>
      </c>
      <c r="C64" s="39">
        <v>4100</v>
      </c>
      <c r="D64" s="2" t="s">
        <v>236</v>
      </c>
    </row>
    <row r="65" spans="1:4" ht="42.75" customHeight="1">
      <c r="A65" s="1" t="s">
        <v>202</v>
      </c>
      <c r="B65" s="3" t="s">
        <v>211</v>
      </c>
      <c r="C65" s="39">
        <f>374*65</f>
        <v>24310</v>
      </c>
      <c r="D65" s="2" t="s">
        <v>168</v>
      </c>
    </row>
    <row r="66" spans="1:4" ht="42.75" customHeight="1">
      <c r="A66" s="1" t="s">
        <v>203</v>
      </c>
      <c r="B66" s="3" t="s">
        <v>212</v>
      </c>
      <c r="C66" s="39">
        <f>225*65</f>
        <v>14625</v>
      </c>
      <c r="D66" s="2" t="s">
        <v>168</v>
      </c>
    </row>
    <row r="67" spans="1:4" ht="42.75" customHeight="1">
      <c r="A67" s="1" t="s">
        <v>218</v>
      </c>
      <c r="B67" s="3" t="s">
        <v>213</v>
      </c>
      <c r="C67" s="39">
        <f>5*65</f>
        <v>325</v>
      </c>
      <c r="D67" s="2" t="s">
        <v>168</v>
      </c>
    </row>
    <row r="68" spans="1:4" ht="19.5" customHeight="1">
      <c r="A68" s="15" t="s">
        <v>64</v>
      </c>
      <c r="B68" s="16"/>
      <c r="C68" s="17">
        <f>SUM(C18:C67)</f>
        <v>394470</v>
      </c>
      <c r="D68" s="18"/>
    </row>
    <row r="69" spans="1:4" ht="9.75" customHeight="1">
      <c r="A69" s="19"/>
      <c r="B69" s="19"/>
      <c r="C69" s="20"/>
      <c r="D69" s="22"/>
    </row>
    <row r="70" spans="1:4" ht="19.5" customHeight="1">
      <c r="A70" s="23" t="s">
        <v>170</v>
      </c>
      <c r="B70" s="19"/>
      <c r="C70" s="20"/>
      <c r="D70" s="21"/>
    </row>
    <row r="71" spans="1:4" ht="19.5" customHeight="1">
      <c r="A71" s="23"/>
      <c r="B71" s="19"/>
      <c r="C71" s="20"/>
      <c r="D71" s="21"/>
    </row>
    <row r="72" spans="1:3" ht="24.75" customHeight="1">
      <c r="A72" s="13" t="s">
        <v>70</v>
      </c>
      <c r="B72" s="13"/>
      <c r="C72" s="14"/>
    </row>
    <row r="73" spans="1:3" ht="15" customHeight="1">
      <c r="A73" s="13"/>
      <c r="B73" s="13"/>
      <c r="C73" s="14"/>
    </row>
    <row r="74" ht="24.75" customHeight="1">
      <c r="A74" s="23" t="s">
        <v>65</v>
      </c>
    </row>
    <row r="75" ht="19.5" customHeight="1">
      <c r="A75" s="23"/>
    </row>
    <row r="76" spans="1:5" ht="42.75" customHeight="1">
      <c r="A76" s="6" t="s">
        <v>30</v>
      </c>
      <c r="B76" s="7" t="s">
        <v>54</v>
      </c>
      <c r="C76" s="8" t="s">
        <v>37</v>
      </c>
      <c r="D76" s="7" t="s">
        <v>36</v>
      </c>
      <c r="E76" s="24" t="s">
        <v>66</v>
      </c>
    </row>
    <row r="77" spans="1:5" ht="37.5" customHeight="1">
      <c r="A77" s="1" t="s">
        <v>3</v>
      </c>
      <c r="B77" s="3" t="s">
        <v>115</v>
      </c>
      <c r="C77" s="4">
        <v>5360</v>
      </c>
      <c r="D77" s="2" t="s">
        <v>31</v>
      </c>
      <c r="E77" s="2" t="s">
        <v>32</v>
      </c>
    </row>
    <row r="78" spans="1:5" ht="37.5" customHeight="1">
      <c r="A78" s="1" t="s">
        <v>4</v>
      </c>
      <c r="B78" s="3" t="s">
        <v>116</v>
      </c>
      <c r="C78" s="4">
        <v>2720</v>
      </c>
      <c r="D78" s="2" t="s">
        <v>67</v>
      </c>
      <c r="E78" s="2" t="s">
        <v>32</v>
      </c>
    </row>
    <row r="79" spans="1:5" ht="40.5" customHeight="1">
      <c r="A79" s="1" t="s">
        <v>5</v>
      </c>
      <c r="B79" s="3" t="s">
        <v>195</v>
      </c>
      <c r="C79" s="4">
        <v>18465</v>
      </c>
      <c r="D79" s="2" t="s">
        <v>196</v>
      </c>
      <c r="E79" s="2" t="s">
        <v>32</v>
      </c>
    </row>
    <row r="80" spans="1:5" ht="37.5" customHeight="1">
      <c r="A80" s="1" t="s">
        <v>6</v>
      </c>
      <c r="B80" s="3" t="s">
        <v>221</v>
      </c>
      <c r="C80" s="4">
        <v>14000</v>
      </c>
      <c r="D80" s="25" t="s">
        <v>68</v>
      </c>
      <c r="E80" s="25" t="s">
        <v>32</v>
      </c>
    </row>
    <row r="81" spans="1:5" ht="37.5" customHeight="1">
      <c r="A81" s="1" t="s">
        <v>7</v>
      </c>
      <c r="B81" s="3" t="s">
        <v>117</v>
      </c>
      <c r="C81" s="4">
        <v>1000</v>
      </c>
      <c r="D81" s="2" t="s">
        <v>71</v>
      </c>
      <c r="E81" s="2" t="s">
        <v>32</v>
      </c>
    </row>
    <row r="82" spans="1:5" ht="37.5" customHeight="1">
      <c r="A82" s="1" t="s">
        <v>8</v>
      </c>
      <c r="B82" s="3" t="s">
        <v>118</v>
      </c>
      <c r="C82" s="4">
        <v>250</v>
      </c>
      <c r="D82" s="2" t="s">
        <v>72</v>
      </c>
      <c r="E82" s="2" t="s">
        <v>32</v>
      </c>
    </row>
    <row r="83" spans="1:5" s="45" customFormat="1" ht="37.5" customHeight="1">
      <c r="A83" s="41" t="s">
        <v>9</v>
      </c>
      <c r="B83" s="42" t="s">
        <v>119</v>
      </c>
      <c r="C83" s="43">
        <v>8500</v>
      </c>
      <c r="D83" s="44" t="s">
        <v>72</v>
      </c>
      <c r="E83" s="44" t="s">
        <v>32</v>
      </c>
    </row>
    <row r="84" spans="1:5" ht="37.5" customHeight="1">
      <c r="A84" s="1" t="s">
        <v>10</v>
      </c>
      <c r="B84" s="3" t="s">
        <v>120</v>
      </c>
      <c r="C84" s="4">
        <v>7600</v>
      </c>
      <c r="D84" s="2" t="s">
        <v>72</v>
      </c>
      <c r="E84" s="2" t="s">
        <v>32</v>
      </c>
    </row>
    <row r="85" spans="1:5" ht="37.5" customHeight="1">
      <c r="A85" s="1" t="s">
        <v>11</v>
      </c>
      <c r="B85" s="3" t="s">
        <v>121</v>
      </c>
      <c r="C85" s="4">
        <v>860</v>
      </c>
      <c r="D85" s="2" t="s">
        <v>73</v>
      </c>
      <c r="E85" s="2" t="s">
        <v>32</v>
      </c>
    </row>
    <row r="86" spans="1:5" ht="37.5" customHeight="1">
      <c r="A86" s="1" t="s">
        <v>12</v>
      </c>
      <c r="B86" s="3" t="s">
        <v>122</v>
      </c>
      <c r="C86" s="4">
        <v>150</v>
      </c>
      <c r="D86" s="2" t="s">
        <v>73</v>
      </c>
      <c r="E86" s="2" t="s">
        <v>32</v>
      </c>
    </row>
    <row r="87" spans="1:5" ht="37.5" customHeight="1">
      <c r="A87" s="1" t="s">
        <v>13</v>
      </c>
      <c r="B87" s="3" t="s">
        <v>123</v>
      </c>
      <c r="C87" s="4">
        <v>160</v>
      </c>
      <c r="D87" s="2" t="s">
        <v>73</v>
      </c>
      <c r="E87" s="2" t="s">
        <v>32</v>
      </c>
    </row>
    <row r="88" spans="1:5" ht="37.5" customHeight="1">
      <c r="A88" s="1" t="s">
        <v>14</v>
      </c>
      <c r="B88" s="3" t="s">
        <v>124</v>
      </c>
      <c r="C88" s="4">
        <v>25</v>
      </c>
      <c r="D88" s="2" t="s">
        <v>73</v>
      </c>
      <c r="E88" s="2" t="s">
        <v>32</v>
      </c>
    </row>
    <row r="89" spans="1:5" ht="39.75" customHeight="1">
      <c r="A89" s="1" t="s">
        <v>15</v>
      </c>
      <c r="B89" s="3" t="s">
        <v>125</v>
      </c>
      <c r="C89" s="4">
        <v>4680</v>
      </c>
      <c r="D89" s="2" t="s">
        <v>74</v>
      </c>
      <c r="E89" s="2" t="s">
        <v>32</v>
      </c>
    </row>
    <row r="90" spans="1:5" ht="42" customHeight="1">
      <c r="A90" s="1" t="s">
        <v>16</v>
      </c>
      <c r="B90" s="3" t="s">
        <v>174</v>
      </c>
      <c r="C90" s="4">
        <v>2400</v>
      </c>
      <c r="D90" s="2" t="s">
        <v>191</v>
      </c>
      <c r="E90" s="2" t="s">
        <v>32</v>
      </c>
    </row>
    <row r="91" spans="1:5" ht="45" customHeight="1">
      <c r="A91" s="1" t="s">
        <v>17</v>
      </c>
      <c r="B91" s="3" t="s">
        <v>175</v>
      </c>
      <c r="C91" s="4">
        <v>2400</v>
      </c>
      <c r="D91" s="2" t="s">
        <v>191</v>
      </c>
      <c r="E91" s="2" t="s">
        <v>32</v>
      </c>
    </row>
    <row r="92" spans="1:5" ht="37.5" customHeight="1">
      <c r="A92" s="1" t="s">
        <v>18</v>
      </c>
      <c r="B92" s="3" t="s">
        <v>176</v>
      </c>
      <c r="C92" s="4">
        <v>2400</v>
      </c>
      <c r="D92" s="2" t="s">
        <v>191</v>
      </c>
      <c r="E92" s="2" t="s">
        <v>32</v>
      </c>
    </row>
    <row r="93" spans="1:5" ht="44.25" customHeight="1">
      <c r="A93" s="1" t="s">
        <v>19</v>
      </c>
      <c r="B93" s="3" t="s">
        <v>177</v>
      </c>
      <c r="C93" s="4">
        <v>2400</v>
      </c>
      <c r="D93" s="2" t="s">
        <v>191</v>
      </c>
      <c r="E93" s="2" t="s">
        <v>32</v>
      </c>
    </row>
    <row r="94" spans="1:5" ht="42.75" customHeight="1">
      <c r="A94" s="1" t="s">
        <v>20</v>
      </c>
      <c r="B94" s="3" t="s">
        <v>187</v>
      </c>
      <c r="C94" s="4">
        <v>2400</v>
      </c>
      <c r="D94" s="2" t="s">
        <v>191</v>
      </c>
      <c r="E94" s="2" t="s">
        <v>32</v>
      </c>
    </row>
    <row r="95" spans="1:5" ht="42" customHeight="1">
      <c r="A95" s="1" t="s">
        <v>21</v>
      </c>
      <c r="B95" s="3" t="s">
        <v>178</v>
      </c>
      <c r="C95" s="4">
        <v>2400</v>
      </c>
      <c r="D95" s="2" t="s">
        <v>191</v>
      </c>
      <c r="E95" s="2" t="s">
        <v>32</v>
      </c>
    </row>
    <row r="96" spans="1:5" ht="37.5" customHeight="1">
      <c r="A96" s="1" t="s">
        <v>22</v>
      </c>
      <c r="B96" s="3" t="s">
        <v>179</v>
      </c>
      <c r="C96" s="4">
        <v>2400</v>
      </c>
      <c r="D96" s="2" t="s">
        <v>191</v>
      </c>
      <c r="E96" s="2" t="s">
        <v>32</v>
      </c>
    </row>
    <row r="97" spans="1:5" ht="43.5" customHeight="1">
      <c r="A97" s="1" t="s">
        <v>23</v>
      </c>
      <c r="B97" s="3" t="s">
        <v>180</v>
      </c>
      <c r="C97" s="4">
        <v>2700</v>
      </c>
      <c r="D97" s="2" t="s">
        <v>191</v>
      </c>
      <c r="E97" s="2" t="s">
        <v>32</v>
      </c>
    </row>
    <row r="98" spans="1:5" ht="37.5" customHeight="1">
      <c r="A98" s="1" t="s">
        <v>24</v>
      </c>
      <c r="B98" s="3" t="s">
        <v>126</v>
      </c>
      <c r="C98" s="4">
        <v>3780</v>
      </c>
      <c r="D98" s="2" t="s">
        <v>75</v>
      </c>
      <c r="E98" s="2" t="s">
        <v>32</v>
      </c>
    </row>
    <row r="99" spans="1:5" ht="37.5" customHeight="1">
      <c r="A99" s="1" t="s">
        <v>25</v>
      </c>
      <c r="B99" s="3" t="s">
        <v>127</v>
      </c>
      <c r="C99" s="4">
        <v>8960</v>
      </c>
      <c r="D99" s="2" t="s">
        <v>75</v>
      </c>
      <c r="E99" s="2" t="s">
        <v>32</v>
      </c>
    </row>
    <row r="100" spans="1:5" ht="54" customHeight="1">
      <c r="A100" s="1" t="s">
        <v>26</v>
      </c>
      <c r="B100" s="3" t="s">
        <v>128</v>
      </c>
      <c r="C100" s="4">
        <f>2*60</f>
        <v>120</v>
      </c>
      <c r="D100" s="2" t="s">
        <v>76</v>
      </c>
      <c r="E100" s="2" t="s">
        <v>32</v>
      </c>
    </row>
    <row r="101" spans="1:5" ht="53.25" customHeight="1">
      <c r="A101" s="1" t="s">
        <v>27</v>
      </c>
      <c r="B101" s="3" t="s">
        <v>129</v>
      </c>
      <c r="C101" s="4">
        <f>5*60</f>
        <v>300</v>
      </c>
      <c r="D101" s="2" t="s">
        <v>76</v>
      </c>
      <c r="E101" s="2" t="s">
        <v>32</v>
      </c>
    </row>
    <row r="102" spans="1:5" ht="50.25" customHeight="1">
      <c r="A102" s="1" t="s">
        <v>28</v>
      </c>
      <c r="B102" s="3" t="s">
        <v>130</v>
      </c>
      <c r="C102" s="4">
        <f>38*60</f>
        <v>2280</v>
      </c>
      <c r="D102" s="2" t="s">
        <v>76</v>
      </c>
      <c r="E102" s="2" t="s">
        <v>32</v>
      </c>
    </row>
    <row r="103" spans="1:5" ht="54" customHeight="1">
      <c r="A103" s="1" t="s">
        <v>29</v>
      </c>
      <c r="B103" s="3" t="s">
        <v>131</v>
      </c>
      <c r="C103" s="4">
        <f>10*60</f>
        <v>600</v>
      </c>
      <c r="D103" s="2" t="s">
        <v>76</v>
      </c>
      <c r="E103" s="2" t="s">
        <v>32</v>
      </c>
    </row>
    <row r="104" spans="1:5" ht="52.5" customHeight="1">
      <c r="A104" s="1" t="s">
        <v>43</v>
      </c>
      <c r="B104" s="3" t="s">
        <v>132</v>
      </c>
      <c r="C104" s="4">
        <f>7*60</f>
        <v>420</v>
      </c>
      <c r="D104" s="2" t="s">
        <v>76</v>
      </c>
      <c r="E104" s="2" t="s">
        <v>32</v>
      </c>
    </row>
    <row r="105" spans="1:5" ht="37.5" customHeight="1">
      <c r="A105" s="1" t="s">
        <v>44</v>
      </c>
      <c r="B105" s="3" t="s">
        <v>133</v>
      </c>
      <c r="C105" s="4">
        <v>9550</v>
      </c>
      <c r="D105" s="2" t="s">
        <v>224</v>
      </c>
      <c r="E105" s="2" t="s">
        <v>32</v>
      </c>
    </row>
    <row r="106" spans="1:5" ht="39" customHeight="1">
      <c r="A106" s="1" t="s">
        <v>45</v>
      </c>
      <c r="B106" s="3" t="s">
        <v>134</v>
      </c>
      <c r="C106" s="4">
        <v>24500</v>
      </c>
      <c r="D106" s="2" t="s">
        <v>225</v>
      </c>
      <c r="E106" s="2" t="s">
        <v>32</v>
      </c>
    </row>
    <row r="107" spans="1:5" ht="37.5" customHeight="1">
      <c r="A107" s="1" t="s">
        <v>46</v>
      </c>
      <c r="B107" s="3" t="s">
        <v>135</v>
      </c>
      <c r="C107" s="4">
        <f>463*20</f>
        <v>9260</v>
      </c>
      <c r="D107" s="2" t="s">
        <v>226</v>
      </c>
      <c r="E107" s="2" t="s">
        <v>32</v>
      </c>
    </row>
    <row r="108" spans="1:5" ht="37.5" customHeight="1">
      <c r="A108" s="1" t="s">
        <v>47</v>
      </c>
      <c r="B108" s="3" t="s">
        <v>136</v>
      </c>
      <c r="C108" s="4">
        <f>94*20</f>
        <v>1880</v>
      </c>
      <c r="D108" s="2" t="s">
        <v>226</v>
      </c>
      <c r="E108" s="2" t="s">
        <v>32</v>
      </c>
    </row>
    <row r="109" spans="1:5" ht="37.5" customHeight="1">
      <c r="A109" s="1" t="s">
        <v>48</v>
      </c>
      <c r="B109" s="3" t="s">
        <v>137</v>
      </c>
      <c r="C109" s="4">
        <f>12*20</f>
        <v>240</v>
      </c>
      <c r="D109" s="2" t="s">
        <v>226</v>
      </c>
      <c r="E109" s="2" t="s">
        <v>32</v>
      </c>
    </row>
    <row r="110" spans="1:5" ht="48.75" customHeight="1">
      <c r="A110" s="1" t="s">
        <v>49</v>
      </c>
      <c r="B110" s="3" t="s">
        <v>138</v>
      </c>
      <c r="C110" s="39">
        <v>1620</v>
      </c>
      <c r="D110" s="2" t="s">
        <v>33</v>
      </c>
      <c r="E110" s="2" t="s">
        <v>32</v>
      </c>
    </row>
    <row r="111" spans="1:5" ht="81" customHeight="1">
      <c r="A111" s="1" t="s">
        <v>50</v>
      </c>
      <c r="B111" s="3" t="s">
        <v>139</v>
      </c>
      <c r="C111" s="4">
        <v>6800</v>
      </c>
      <c r="D111" s="2" t="s">
        <v>238</v>
      </c>
      <c r="E111" s="2" t="s">
        <v>32</v>
      </c>
    </row>
    <row r="112" spans="1:5" ht="51" customHeight="1">
      <c r="A112" s="1" t="s">
        <v>51</v>
      </c>
      <c r="B112" s="3" t="s">
        <v>140</v>
      </c>
      <c r="C112" s="4">
        <v>1600</v>
      </c>
      <c r="D112" s="2" t="s">
        <v>230</v>
      </c>
      <c r="E112" s="2" t="s">
        <v>32</v>
      </c>
    </row>
    <row r="113" spans="1:5" ht="44.25" customHeight="1">
      <c r="A113" s="1" t="s">
        <v>52</v>
      </c>
      <c r="B113" s="3" t="s">
        <v>194</v>
      </c>
      <c r="C113" s="4">
        <v>6100</v>
      </c>
      <c r="D113" s="2" t="s">
        <v>229</v>
      </c>
      <c r="E113" s="2" t="s">
        <v>32</v>
      </c>
    </row>
    <row r="114" spans="1:5" ht="36" customHeight="1">
      <c r="A114" s="1" t="s">
        <v>53</v>
      </c>
      <c r="B114" s="3" t="s">
        <v>214</v>
      </c>
      <c r="C114" s="39">
        <v>151942.13</v>
      </c>
      <c r="D114" s="2" t="s">
        <v>169</v>
      </c>
      <c r="E114" s="2" t="s">
        <v>231</v>
      </c>
    </row>
    <row r="115" spans="1:5" ht="44.25" customHeight="1">
      <c r="A115" s="1" t="s">
        <v>55</v>
      </c>
      <c r="B115" s="3" t="s">
        <v>215</v>
      </c>
      <c r="C115" s="39">
        <v>57371.71</v>
      </c>
      <c r="D115" s="2" t="s">
        <v>169</v>
      </c>
      <c r="E115" s="2" t="s">
        <v>231</v>
      </c>
    </row>
    <row r="116" spans="1:5" ht="44.25" customHeight="1">
      <c r="A116" s="1" t="s">
        <v>56</v>
      </c>
      <c r="B116" s="3" t="s">
        <v>228</v>
      </c>
      <c r="C116" s="39">
        <f>56*150</f>
        <v>8400</v>
      </c>
      <c r="D116" s="2" t="s">
        <v>232</v>
      </c>
      <c r="E116" s="2" t="s">
        <v>32</v>
      </c>
    </row>
    <row r="117" spans="1:5" ht="36" customHeight="1">
      <c r="A117" s="1" t="s">
        <v>57</v>
      </c>
      <c r="B117" s="3" t="s">
        <v>216</v>
      </c>
      <c r="C117" s="39">
        <f>4*90</f>
        <v>360</v>
      </c>
      <c r="D117" s="2" t="s">
        <v>233</v>
      </c>
      <c r="E117" s="2" t="s">
        <v>32</v>
      </c>
    </row>
    <row r="118" spans="1:5" ht="44.25" customHeight="1">
      <c r="A118" s="1" t="s">
        <v>58</v>
      </c>
      <c r="B118" s="9" t="s">
        <v>239</v>
      </c>
      <c r="C118" s="39">
        <f>31*100</f>
        <v>3100</v>
      </c>
      <c r="D118" s="2" t="s">
        <v>234</v>
      </c>
      <c r="E118" s="2" t="s">
        <v>32</v>
      </c>
    </row>
    <row r="119" spans="1:5" ht="44.25" customHeight="1">
      <c r="A119" s="1" t="s">
        <v>59</v>
      </c>
      <c r="B119" s="3" t="s">
        <v>182</v>
      </c>
      <c r="C119" s="39">
        <v>2400</v>
      </c>
      <c r="D119" s="2" t="s">
        <v>237</v>
      </c>
      <c r="E119" s="2" t="s">
        <v>32</v>
      </c>
    </row>
    <row r="120" spans="1:5" ht="31.5" customHeight="1">
      <c r="A120" s="1" t="s">
        <v>60</v>
      </c>
      <c r="B120" s="3" t="s">
        <v>240</v>
      </c>
      <c r="C120" s="39">
        <v>4100</v>
      </c>
      <c r="D120" s="2" t="s">
        <v>227</v>
      </c>
      <c r="E120" s="2" t="s">
        <v>32</v>
      </c>
    </row>
    <row r="121" spans="1:5" ht="34.5" customHeight="1">
      <c r="A121" s="1" t="s">
        <v>193</v>
      </c>
      <c r="B121" s="3" t="s">
        <v>184</v>
      </c>
      <c r="C121" s="39">
        <v>1800</v>
      </c>
      <c r="D121" s="2" t="s">
        <v>183</v>
      </c>
      <c r="E121" s="2" t="s">
        <v>32</v>
      </c>
    </row>
    <row r="122" spans="1:5" ht="33" customHeight="1">
      <c r="A122" s="1" t="s">
        <v>200</v>
      </c>
      <c r="B122" s="3" t="s">
        <v>185</v>
      </c>
      <c r="C122" s="39">
        <v>14000</v>
      </c>
      <c r="D122" s="2" t="s">
        <v>183</v>
      </c>
      <c r="E122" s="2" t="s">
        <v>32</v>
      </c>
    </row>
    <row r="123" spans="1:5" ht="17.25" customHeight="1">
      <c r="A123" s="15" t="s">
        <v>64</v>
      </c>
      <c r="B123" s="16"/>
      <c r="C123" s="17">
        <f>SUM(C77:C122)</f>
        <v>404753.84</v>
      </c>
      <c r="D123" s="31"/>
      <c r="E123" s="18"/>
    </row>
    <row r="124" spans="1:5" ht="9.75" customHeight="1">
      <c r="A124" s="19"/>
      <c r="B124" s="19"/>
      <c r="C124" s="20"/>
      <c r="D124" s="12"/>
      <c r="E124" s="22"/>
    </row>
    <row r="125" spans="1:5" ht="19.5" customHeight="1">
      <c r="A125" s="23" t="s">
        <v>80</v>
      </c>
      <c r="B125" s="19"/>
      <c r="C125" s="20"/>
      <c r="D125" s="21"/>
      <c r="E125" s="22"/>
    </row>
    <row r="126" spans="1:5" ht="19.5" customHeight="1">
      <c r="A126" s="23" t="s">
        <v>235</v>
      </c>
      <c r="B126" s="19"/>
      <c r="C126" s="20"/>
      <c r="D126" s="21"/>
      <c r="E126" s="22"/>
    </row>
    <row r="127" spans="1:5" ht="19.5" customHeight="1">
      <c r="A127" s="23"/>
      <c r="B127" s="19"/>
      <c r="C127" s="20"/>
      <c r="D127" s="21"/>
      <c r="E127" s="22"/>
    </row>
    <row r="128" spans="1:5" ht="24.75" customHeight="1">
      <c r="A128" s="23"/>
      <c r="B128" s="19"/>
      <c r="C128" s="20"/>
      <c r="D128" s="21"/>
      <c r="E128" s="22"/>
    </row>
    <row r="129" spans="1:5" ht="24.75" customHeight="1">
      <c r="A129" s="23"/>
      <c r="B129" s="19"/>
      <c r="C129" s="20"/>
      <c r="D129" s="21"/>
      <c r="E129" s="22"/>
    </row>
    <row r="130" spans="1:5" ht="24.75" customHeight="1">
      <c r="A130" s="23" t="s">
        <v>78</v>
      </c>
      <c r="B130" s="29"/>
      <c r="C130" s="11"/>
      <c r="D130" s="27"/>
      <c r="E130" s="27"/>
    </row>
    <row r="131" spans="1:5" ht="19.5" customHeight="1">
      <c r="A131" s="28"/>
      <c r="B131" s="26"/>
      <c r="C131" s="11"/>
      <c r="D131" s="27"/>
      <c r="E131" s="27"/>
    </row>
    <row r="132" spans="1:5" ht="66.75" customHeight="1">
      <c r="A132" s="6" t="s">
        <v>30</v>
      </c>
      <c r="B132" s="7" t="s">
        <v>54</v>
      </c>
      <c r="C132" s="8" t="s">
        <v>37</v>
      </c>
      <c r="D132" s="7" t="s">
        <v>36</v>
      </c>
      <c r="E132" s="24" t="s">
        <v>66</v>
      </c>
    </row>
    <row r="133" spans="1:5" ht="66.75" customHeight="1">
      <c r="A133" s="1" t="s">
        <v>3</v>
      </c>
      <c r="B133" s="30" t="s">
        <v>186</v>
      </c>
      <c r="C133" s="4">
        <v>45000</v>
      </c>
      <c r="D133" s="2" t="s">
        <v>79</v>
      </c>
      <c r="E133" s="2" t="s">
        <v>163</v>
      </c>
    </row>
    <row r="134" spans="1:5" ht="55.5" customHeight="1">
      <c r="A134" s="1" t="s">
        <v>4</v>
      </c>
      <c r="B134" s="30" t="s">
        <v>165</v>
      </c>
      <c r="C134" s="4">
        <v>41000</v>
      </c>
      <c r="D134" s="2" t="s">
        <v>164</v>
      </c>
      <c r="E134" s="2" t="s">
        <v>163</v>
      </c>
    </row>
    <row r="135" spans="1:5" ht="17.25" customHeight="1">
      <c r="A135" s="15" t="s">
        <v>64</v>
      </c>
      <c r="B135" s="16"/>
      <c r="C135" s="17">
        <f>SUM(C133:C134)</f>
        <v>86000</v>
      </c>
      <c r="D135" s="31"/>
      <c r="E135" s="18"/>
    </row>
    <row r="136" spans="1:5" ht="19.5" customHeight="1">
      <c r="A136" s="28"/>
      <c r="B136" s="26"/>
      <c r="C136" s="11"/>
      <c r="D136" s="27"/>
      <c r="E136" s="27"/>
    </row>
    <row r="137" spans="1:5" ht="19.5" customHeight="1">
      <c r="A137" s="23" t="s">
        <v>80</v>
      </c>
      <c r="B137" s="19"/>
      <c r="C137" s="20"/>
      <c r="D137" s="21"/>
      <c r="E137" s="22"/>
    </row>
    <row r="138" spans="1:5" ht="19.5" customHeight="1">
      <c r="A138" s="23" t="s">
        <v>181</v>
      </c>
      <c r="B138" s="19"/>
      <c r="C138" s="20"/>
      <c r="D138" s="21"/>
      <c r="E138" s="22"/>
    </row>
    <row r="139" spans="1:5" ht="24.75" customHeight="1">
      <c r="A139" s="23"/>
      <c r="B139" s="19"/>
      <c r="C139" s="20"/>
      <c r="D139" s="21"/>
      <c r="E139" s="22"/>
    </row>
    <row r="140" spans="1:5" ht="24.75" customHeight="1">
      <c r="A140" s="23" t="s">
        <v>81</v>
      </c>
      <c r="B140" s="29"/>
      <c r="C140" s="20"/>
      <c r="D140" s="21"/>
      <c r="E140" s="21"/>
    </row>
    <row r="141" spans="1:5" ht="17.25" customHeight="1">
      <c r="A141" s="23"/>
      <c r="B141" s="29"/>
      <c r="C141" s="20"/>
      <c r="D141" s="21"/>
      <c r="E141" s="21"/>
    </row>
    <row r="142" spans="1:5" ht="38.25" customHeight="1">
      <c r="A142" s="6" t="s">
        <v>30</v>
      </c>
      <c r="B142" s="7" t="s">
        <v>54</v>
      </c>
      <c r="C142" s="8" t="s">
        <v>37</v>
      </c>
      <c r="D142" s="7" t="s">
        <v>36</v>
      </c>
      <c r="E142" s="24" t="s">
        <v>66</v>
      </c>
    </row>
    <row r="143" spans="1:5" ht="38.25" customHeight="1">
      <c r="A143" s="1" t="s">
        <v>3</v>
      </c>
      <c r="B143" s="3" t="s">
        <v>141</v>
      </c>
      <c r="C143" s="4"/>
      <c r="D143" s="2" t="s">
        <v>77</v>
      </c>
      <c r="E143" s="25" t="s">
        <v>32</v>
      </c>
    </row>
    <row r="144" spans="1:5" ht="38.25" customHeight="1">
      <c r="A144" s="1" t="s">
        <v>4</v>
      </c>
      <c r="B144" s="3" t="s">
        <v>142</v>
      </c>
      <c r="C144" s="4"/>
      <c r="D144" s="2" t="s">
        <v>77</v>
      </c>
      <c r="E144" s="25" t="s">
        <v>32</v>
      </c>
    </row>
    <row r="145" spans="1:5" ht="38.25" customHeight="1">
      <c r="A145" s="1" t="s">
        <v>5</v>
      </c>
      <c r="B145" s="3" t="s">
        <v>143</v>
      </c>
      <c r="C145" s="4"/>
      <c r="D145" s="2" t="s">
        <v>77</v>
      </c>
      <c r="E145" s="25" t="s">
        <v>32</v>
      </c>
    </row>
    <row r="146" spans="1:5" ht="38.25" customHeight="1">
      <c r="A146" s="1" t="s">
        <v>6</v>
      </c>
      <c r="B146" s="3" t="s">
        <v>144</v>
      </c>
      <c r="C146" s="4"/>
      <c r="D146" s="2" t="s">
        <v>77</v>
      </c>
      <c r="E146" s="25" t="s">
        <v>32</v>
      </c>
    </row>
    <row r="147" spans="1:5" ht="38.25" customHeight="1">
      <c r="A147" s="1" t="s">
        <v>7</v>
      </c>
      <c r="B147" s="3" t="s">
        <v>145</v>
      </c>
      <c r="C147" s="4"/>
      <c r="D147" s="2" t="s">
        <v>77</v>
      </c>
      <c r="E147" s="25" t="s">
        <v>32</v>
      </c>
    </row>
    <row r="148" spans="1:5" ht="38.25" customHeight="1">
      <c r="A148" s="1" t="s">
        <v>8</v>
      </c>
      <c r="B148" s="3" t="s">
        <v>146</v>
      </c>
      <c r="C148" s="4"/>
      <c r="D148" s="2" t="s">
        <v>77</v>
      </c>
      <c r="E148" s="25" t="s">
        <v>32</v>
      </c>
    </row>
    <row r="149" spans="1:5" ht="38.25" customHeight="1">
      <c r="A149" s="1" t="s">
        <v>9</v>
      </c>
      <c r="B149" s="3" t="s">
        <v>147</v>
      </c>
      <c r="C149" s="4"/>
      <c r="D149" s="2" t="s">
        <v>77</v>
      </c>
      <c r="E149" s="25" t="s">
        <v>32</v>
      </c>
    </row>
    <row r="150" spans="1:5" ht="38.25" customHeight="1">
      <c r="A150" s="1" t="s">
        <v>10</v>
      </c>
      <c r="B150" s="3" t="s">
        <v>148</v>
      </c>
      <c r="C150" s="4"/>
      <c r="D150" s="2" t="s">
        <v>77</v>
      </c>
      <c r="E150" s="25" t="s">
        <v>32</v>
      </c>
    </row>
    <row r="151" spans="1:5" ht="38.25" customHeight="1">
      <c r="A151" s="1" t="s">
        <v>11</v>
      </c>
      <c r="B151" s="3" t="s">
        <v>149</v>
      </c>
      <c r="C151" s="4"/>
      <c r="D151" s="2" t="s">
        <v>77</v>
      </c>
      <c r="E151" s="25" t="s">
        <v>32</v>
      </c>
    </row>
    <row r="152" spans="1:5" ht="38.25" customHeight="1">
      <c r="A152" s="1" t="s">
        <v>12</v>
      </c>
      <c r="B152" s="3" t="s">
        <v>150</v>
      </c>
      <c r="C152" s="4"/>
      <c r="D152" s="2" t="s">
        <v>77</v>
      </c>
      <c r="E152" s="25" t="s">
        <v>32</v>
      </c>
    </row>
    <row r="153" spans="1:5" ht="45" customHeight="1">
      <c r="A153" s="1" t="s">
        <v>13</v>
      </c>
      <c r="B153" s="3" t="s">
        <v>151</v>
      </c>
      <c r="C153" s="4"/>
      <c r="D153" s="2" t="s">
        <v>77</v>
      </c>
      <c r="E153" s="25" t="s">
        <v>32</v>
      </c>
    </row>
    <row r="154" spans="1:5" ht="42.75" customHeight="1">
      <c r="A154" s="1" t="s">
        <v>14</v>
      </c>
      <c r="B154" s="3" t="s">
        <v>152</v>
      </c>
      <c r="C154" s="4"/>
      <c r="D154" s="2" t="s">
        <v>77</v>
      </c>
      <c r="E154" s="25" t="s">
        <v>32</v>
      </c>
    </row>
    <row r="155" spans="1:5" ht="38.25" customHeight="1">
      <c r="A155" s="1" t="s">
        <v>15</v>
      </c>
      <c r="B155" s="3" t="s">
        <v>153</v>
      </c>
      <c r="C155" s="4"/>
      <c r="D155" s="2" t="s">
        <v>77</v>
      </c>
      <c r="E155" s="25" t="s">
        <v>32</v>
      </c>
    </row>
    <row r="156" spans="1:5" ht="38.25" customHeight="1">
      <c r="A156" s="1" t="s">
        <v>16</v>
      </c>
      <c r="B156" s="3" t="s">
        <v>154</v>
      </c>
      <c r="C156" s="4"/>
      <c r="D156" s="2" t="s">
        <v>77</v>
      </c>
      <c r="E156" s="25" t="s">
        <v>32</v>
      </c>
    </row>
    <row r="157" spans="1:5" ht="38.25" customHeight="1">
      <c r="A157" s="1" t="s">
        <v>17</v>
      </c>
      <c r="B157" s="3" t="s">
        <v>155</v>
      </c>
      <c r="C157" s="4"/>
      <c r="D157" s="2" t="s">
        <v>77</v>
      </c>
      <c r="E157" s="25" t="s">
        <v>32</v>
      </c>
    </row>
    <row r="158" spans="1:5" ht="45" customHeight="1">
      <c r="A158" s="1" t="s">
        <v>18</v>
      </c>
      <c r="B158" s="3" t="s">
        <v>156</v>
      </c>
      <c r="C158" s="4"/>
      <c r="D158" s="2" t="s">
        <v>77</v>
      </c>
      <c r="E158" s="25" t="s">
        <v>32</v>
      </c>
    </row>
    <row r="159" spans="1:5" ht="40.5" customHeight="1">
      <c r="A159" s="1" t="s">
        <v>19</v>
      </c>
      <c r="B159" s="3" t="s">
        <v>157</v>
      </c>
      <c r="C159" s="4"/>
      <c r="D159" s="2" t="s">
        <v>77</v>
      </c>
      <c r="E159" s="25" t="s">
        <v>32</v>
      </c>
    </row>
    <row r="160" spans="1:5" ht="40.5" customHeight="1">
      <c r="A160" s="1" t="s">
        <v>20</v>
      </c>
      <c r="B160" s="3" t="s">
        <v>158</v>
      </c>
      <c r="C160" s="4"/>
      <c r="D160" s="2" t="s">
        <v>77</v>
      </c>
      <c r="E160" s="25" t="s">
        <v>32</v>
      </c>
    </row>
    <row r="161" spans="1:5" ht="56.25" customHeight="1">
      <c r="A161" s="1" t="s">
        <v>21</v>
      </c>
      <c r="B161" s="3" t="s">
        <v>159</v>
      </c>
      <c r="C161" s="4"/>
      <c r="D161" s="2" t="s">
        <v>77</v>
      </c>
      <c r="E161" s="25" t="s">
        <v>32</v>
      </c>
    </row>
    <row r="162" spans="1:5" ht="54.75" customHeight="1">
      <c r="A162" s="1" t="s">
        <v>22</v>
      </c>
      <c r="B162" s="3" t="s">
        <v>160</v>
      </c>
      <c r="C162" s="4"/>
      <c r="D162" s="2" t="s">
        <v>77</v>
      </c>
      <c r="E162" s="25" t="s">
        <v>32</v>
      </c>
    </row>
    <row r="163" spans="1:5" ht="38.25" customHeight="1">
      <c r="A163" s="1" t="s">
        <v>23</v>
      </c>
      <c r="B163" s="3" t="s">
        <v>161</v>
      </c>
      <c r="C163" s="4"/>
      <c r="D163" s="2" t="s">
        <v>77</v>
      </c>
      <c r="E163" s="25" t="s">
        <v>32</v>
      </c>
    </row>
    <row r="164" spans="1:5" ht="44.25" customHeight="1">
      <c r="A164" s="1" t="s">
        <v>24</v>
      </c>
      <c r="B164" s="3" t="s">
        <v>162</v>
      </c>
      <c r="C164" s="4"/>
      <c r="D164" s="2" t="s">
        <v>77</v>
      </c>
      <c r="E164" s="25" t="s">
        <v>32</v>
      </c>
    </row>
    <row r="165" spans="1:5" ht="19.5" customHeight="1">
      <c r="A165" s="15" t="s">
        <v>64</v>
      </c>
      <c r="B165" s="16"/>
      <c r="C165" s="17">
        <v>26115</v>
      </c>
      <c r="D165" s="31"/>
      <c r="E165" s="18"/>
    </row>
    <row r="166" spans="1:5" ht="15">
      <c r="A166" s="23" t="s">
        <v>80</v>
      </c>
      <c r="B166" s="19"/>
      <c r="C166" s="20"/>
      <c r="D166" s="21"/>
      <c r="E166" s="22"/>
    </row>
    <row r="167" spans="1:5" ht="15">
      <c r="A167" s="23" t="s">
        <v>181</v>
      </c>
      <c r="B167" s="19"/>
      <c r="C167" s="20"/>
      <c r="D167" s="21"/>
      <c r="E167" s="22"/>
    </row>
    <row r="169" spans="1:2" ht="12.75">
      <c r="A169" s="28" t="s">
        <v>248</v>
      </c>
      <c r="B169" s="40"/>
    </row>
    <row r="170" spans="1:2" ht="12.75">
      <c r="A170" s="28"/>
      <c r="B170" s="40"/>
    </row>
    <row r="171" ht="15" customHeight="1">
      <c r="D171" s="47"/>
    </row>
    <row r="172" ht="15" customHeight="1">
      <c r="D172" s="46" t="s">
        <v>243</v>
      </c>
    </row>
    <row r="173" spans="4:14" ht="15" customHeight="1">
      <c r="D173" s="46" t="s">
        <v>241</v>
      </c>
      <c r="N173" t="s">
        <v>241</v>
      </c>
    </row>
    <row r="174" ht="15" customHeight="1">
      <c r="D174" s="47"/>
    </row>
    <row r="175" ht="15" customHeight="1">
      <c r="D175" s="47"/>
    </row>
    <row r="176" ht="15" customHeight="1">
      <c r="D176" s="47"/>
    </row>
    <row r="177" spans="1:4" ht="15" customHeight="1">
      <c r="A177" t="s">
        <v>251</v>
      </c>
      <c r="D177" s="47"/>
    </row>
    <row r="178" spans="1:4" ht="15" customHeight="1">
      <c r="A178" s="40" t="s">
        <v>253</v>
      </c>
      <c r="D178" s="47"/>
    </row>
    <row r="179" ht="12.75">
      <c r="A179" s="40" t="s">
        <v>252</v>
      </c>
    </row>
  </sheetData>
  <sheetProtection/>
  <mergeCells count="1">
    <mergeCell ref="A9:E9"/>
  </mergeCells>
  <hyperlinks>
    <hyperlink ref="B18" r:id="rId1" display="parc.št. 878/5 -dvorišče v izmeri 3 m2 (ID 3201777)"/>
    <hyperlink ref="B19" r:id="rId2" display="parc.št. 878/6 -dvorišče v izmeri 4 m2 (ID 5216138)"/>
    <hyperlink ref="B20" r:id="rId3" display="parc.št. 878/1- dvorišče v izmeri 5 m2 (ID 4376948)"/>
    <hyperlink ref="B21" r:id="rId4" display="parc.št. 850/21- cesta v izmeri 82 m2 (ID 2735909)"/>
    <hyperlink ref="B22" r:id="rId5" display="parc.št. 48/7- pot v izmeri 20 m2 (ID 1077252)"/>
    <hyperlink ref="B23" r:id="rId6" display="parc.št. 48/6- pot v izmeri 35 m2 (ID 405201)"/>
    <hyperlink ref="B24" r:id="rId7" display="parc.št. 48/5- pot v izmeri 96 m2 (ID 3092328)"/>
    <hyperlink ref="B25" r:id="rId8" display="parc.št. 182/3- pot v izmeri 139 m2 (ID 4603550)"/>
    <hyperlink ref="B26" r:id="rId9" display="parc.št. 167/2- vodotok v izmeri 84 m2 (ID 4027076)"/>
    <hyperlink ref="B27" r:id="rId10" display="parc.št. 173/2- vodotok v izmeri 8 m2 (ID 164295)"/>
    <hyperlink ref="B28" r:id="rId11" display="parc.št. 104/4- pot v izmeri 53 m2 (ID 709357)"/>
    <hyperlink ref="B29" r:id="rId12" display="parc.št. 1192/6- funkcionalni objekt v izmeri 283 m2 (ID 2897620)"/>
    <hyperlink ref="B30" r:id="rId13" display="parc.št. 1192/7- funkcionalni objekt v izmeri63 m2 (ID 2730163)"/>
    <hyperlink ref="B31" r:id="rId14" display="parc.št. 1284/6- gozd v izmeri 1897 m2 (ID 1391695)"/>
    <hyperlink ref="B32" r:id="rId15" display="parc.št. 1284/11- gozd v izmeri 422 m2 (ID 3911447)"/>
    <hyperlink ref="B33" r:id="rId16" display="parc.št. 1051/2- pašnik v izmeri 321 m (ID 4616501)"/>
    <hyperlink ref="B34" r:id="rId17" display="parc.št. 1265/6- travnik v izmeri 426 m2 (ID 1371873)"/>
    <hyperlink ref="B35" r:id="rId18" display="parc.št. 1646/141- travnik v izmeri 7 m2 (ID 656801)"/>
    <hyperlink ref="B36" r:id="rId19" display="parc.št. 112- cesta v izmeri 40 m2 (ID 951137)"/>
    <hyperlink ref="B37" r:id="rId20" display="parc.št. 630/9- cesta v izmeri 78 m2 (ID 5827505)"/>
    <hyperlink ref="B38" r:id="rId21" display="parc. št. 838/22- cesta v izmeri 41 m2 (ID 5827465)"/>
    <hyperlink ref="B39" r:id="rId22" display="parc.št. 838/24- cesta v izmeri 42 m2 (ID 5827463)"/>
    <hyperlink ref="B40" r:id="rId23" display="parc.št. 839/1- cesta v izmeri 13 m2 (ID 5827469)"/>
    <hyperlink ref="B41" r:id="rId24" display="parc.št. 839/3- cesta v izmeri 7 m2 (ID 5827471)"/>
    <hyperlink ref="B42" r:id="rId25" display="parc.št. 842/8- cesta v izmeri 4 m2 (ID 5827509)"/>
    <hyperlink ref="B43" r:id="rId26" display="parc.št. 1569/20- cesta v izmeri 16 m2 (ID 5827510)"/>
    <hyperlink ref="B44" r:id="rId27" display="parc.št. 634/6- cesta v izmeri 3 m2 (ID 5827506)"/>
    <hyperlink ref="B45" r:id="rId28" display="parc.št. 851/3- travnik v izmeri 235 m2 (ID 4778781)"/>
    <hyperlink ref="B46" r:id="rId29" display="parc.št. 114/12- cesta v izmeri 98 m2 (ID 2431092)"/>
    <hyperlink ref="B47" r:id="rId30" display="parc.št. 114/15- cesta v izmeri 58 m2 (ID 2767274)"/>
    <hyperlink ref="B48" r:id="rId31" display="parc.št. 114/16- cesta v izmeri 82 m2 (ID 1761045)"/>
    <hyperlink ref="B49" r:id="rId32" display="parc.št. 1227/2- gozd v izmeri 15213 m2 (odkup cca. 850 m2) (ID 478508)"/>
    <hyperlink ref="B50" r:id="rId33" display="parc.št. 1227/9- cesta v izmeri 1323 m2 (ID 2599614)"/>
    <hyperlink ref="B51" r:id="rId34" display="parc.št. 1227/11- pot v izmeri 64 m2 (ID 4949813)"/>
    <hyperlink ref="B52" r:id="rId35" display="parc.št. 232/3- cesta v izmeri 402 m2 (ID 1857149)"/>
    <hyperlink ref="B53" r:id="rId36" display="parc.št. 1171/2- cesta v izmeri 140 m2 (ID 1875189)"/>
    <hyperlink ref="B54" r:id="rId37" display="parc.št. 1171/3- njiva v izmeri 212 m2 (ID 2380146)"/>
    <hyperlink ref="B55" r:id="rId38" display="parc.št. 1042/5- gozd v izmeri 54 m2 (ID 4498379)"/>
    <hyperlink ref="B56" r:id="rId39" display="parc.št. 111/74- travnik v izmeri 95 m2 (ID 1605928)"/>
    <hyperlink ref="B62" r:id="rId40" display="parc.št. 529- stanovanjska stavba v izmeri 288 m2 (odkup le del zemljišča) (ID 2620309)"/>
    <hyperlink ref="B77" r:id="rId41" display="parc.št. 119/21 -travnik v izmeri 134 m2 (ID 4073674)"/>
    <hyperlink ref="B78" r:id="rId42" display="parc.št. 923/11- travnik v izmeri 60 m2 (ID 2157529)"/>
    <hyperlink ref="B79" r:id="rId43" display="parc.št. 1020/2- gozd v izmeri 596 m2 (ID 4185076)"/>
    <hyperlink ref="B80" r:id="rId44" display="parc.št. 1568- cesta v izmeri 1734 m2 (ID 1530158) "/>
    <hyperlink ref="B81" r:id="rId45" display="parc.št. 877- stanovanjska stavba v izmeri 50 m2 (ID 2336888)"/>
    <hyperlink ref="B82" r:id="rId46" display="parc.št. 1572/7- neplodno v izmeri 7 m2 (ID 5329352)"/>
    <hyperlink ref="B83" r:id="rId47" display="parc.št. 1572/8- neplodno v izmeri 7 m2 (ID 4826378)"/>
    <hyperlink ref="B84" r:id="rId48" display="parc.št. 1572/9- neplodno v izmeri 212 m2 (ID 795358)"/>
    <hyperlink ref="B85" r:id="rId49" display="parc.št. 1600/25- neplodno v izmeri 307 m2 (ID 1443910)"/>
    <hyperlink ref="B86" r:id="rId50" display="parc.št. 1600/47- neplodno v izmeri 54 m2 (ID 5305812)"/>
    <hyperlink ref="B87" r:id="rId51" display="parc.št. 1600/48- neplodno v izmeri 59 m2 (ID 1443911)"/>
    <hyperlink ref="B88" r:id="rId52" display="parc.št. 1600/49- neplodno v izmeri 8 m2 (ID 940035)"/>
    <hyperlink ref="B89" r:id="rId53" display="parc.št. 1632/2- travnik v izmeri 78 m2 (ID 5085234)"/>
    <hyperlink ref="B90" r:id="rId54" display="parc.št. 1646/116- travnik v izmeri 209 m2 (ID 4846782)"/>
    <hyperlink ref="B91" r:id="rId55" display="parc.št. 1646/115- travnik v izmeri 300 m2 (ID 4678551)"/>
    <hyperlink ref="B92" r:id="rId56" display="parc.št. 1649/38- pot v izmeri 3816 m2 (ID 2495795)"/>
    <hyperlink ref="B93" r:id="rId57" display="parc.št. 1646/661- dvorišče v izmeri 41 m2 (ID 5909184)"/>
    <hyperlink ref="B94" r:id="rId58" display="parc.št. 1646/662- travnik v izmeri 380 m2 (ID 5909185)"/>
    <hyperlink ref="B95" r:id="rId59" display="parc.št. 1646/54- travnik v izmeri 404 m2 (ID 815661)"/>
    <hyperlink ref="B96" r:id="rId60" display="parc.št. 1646/1- travnik v izmeri 255 m2 (ID 4175581)"/>
    <hyperlink ref="B97" r:id="rId61" display="parc.št. 807/80- dvorišče v izmeri 383 m2, stanovanjska stavba 28 m2 (ID 551478)"/>
    <hyperlink ref="B98" r:id="rId62" display="parc.št. 1260/6- gozd v izmeri 100 m2 (ID 48361)"/>
    <hyperlink ref="B99" r:id="rId63" display="parc.št. 1260/25- gozd v izmeri 237 m2 (2399231)"/>
    <hyperlink ref="B100" r:id="rId64" display="parc.št. 878/8- travnik v izmeri 2 m2 (ID 951334)"/>
    <hyperlink ref="B101" r:id="rId65" display="parc.št. 885/11- pašnik v izmeri 5 m2 (ID 290114)"/>
    <hyperlink ref="B102" r:id="rId66" display="parc.št. 1573/26- cesta v izmeri 38 m2 (ID 3125769)"/>
    <hyperlink ref="B103" r:id="rId67" display="parc.št. 1573/27- cesta v izmeri 10 m2 (ID 942526)"/>
    <hyperlink ref="B104" r:id="rId68" display="parc.št. 1573/29- cesta v izmeri 7 m2 (ID 271202)"/>
    <hyperlink ref="B105" r:id="rId69" display="parc.št. 802/2- travnik v izmeri 872 m2 (ID 5253829)"/>
    <hyperlink ref="B106" r:id="rId70" display="parc.št. 250/1-njiva v izmeri 2862 m2 (ID 4687537)"/>
    <hyperlink ref="B107" r:id="rId71" display="parc.št. 1581/2- cesta v izmeri 463 m2 (ID 4195057)"/>
    <hyperlink ref="B108" r:id="rId72" display="parc.št. 1581/3- cesta v izmeri 94 m2 (ID 5369357)"/>
    <hyperlink ref="B109" r:id="rId73" display="parc.št. 1581/4- stan. stavba v izmeri 12 m2 (ID 3239198)"/>
    <hyperlink ref="B110" r:id="rId74" display="parc.št. 1045/2- travnik v izmeri 54 m2 (ID 3239198)"/>
    <hyperlink ref="B111" r:id="rId75" display="parc.št. 1570/18- cesta v izmeri 68 m2 (ID 3346135)"/>
    <hyperlink ref="B112" r:id="rId76" display="parc.št. 1570/19- cesta v izmeri 1091 m2 (ID 490979)"/>
    <hyperlink ref="B113" r:id="rId77" display="parc.št. 528/2- neplodno v izmeri 375 m2 (ID 3123628)"/>
    <hyperlink ref="B143" r:id="rId78" display="parc.št. 169/6 k.o. Študa- travnik v izmeri 3530 m2 (ID 4266407)"/>
    <hyperlink ref="B144" r:id="rId79" display="parc.št. 170/11 k.o. Študa- pašnik v izmeri 111 m2 (ID 1578438)"/>
    <hyperlink ref="B146" r:id="rId80" display="parc.št. 175/4 k.o. Študa- nijva v izmeri 456 m2 (ID 4433675)"/>
    <hyperlink ref="B147" r:id="rId81" display="parc.št. 176/9 k.o. Študa- pašnik v izmeri 151 m2 (ID 3258120)"/>
    <hyperlink ref="B148" r:id="rId82" display="parc.št. 176/11 k.o. Študa- pašnik v izmeri 83 m2 (ID 3258113)"/>
    <hyperlink ref="B149" r:id="rId83" display="parc.št. 177/4 k.o. Študa- njiva v izmeri 144 m2 (ID 1578443)"/>
    <hyperlink ref="B150" r:id="rId84" display="parc.št. 178/2 k.o. Študa- njiva v izmeri 8 m2 (ID 4433677)"/>
    <hyperlink ref="B151" r:id="rId85" display="parc.št. 179/6 k.o. Študa- pašnik v izmeri 80 m2 (ID 3226735)"/>
    <hyperlink ref="B152" r:id="rId86" display="parc.št. 170/1 k.o. Študa- travnik v izmeri 526 m2 (ID 3384866)"/>
    <hyperlink ref="B153" r:id="rId87" display="parc. št. 170/4 k.o Študa- neplodno v izmeri 20 m2 (ID 4635087)"/>
    <hyperlink ref="B154" r:id="rId88" display="parc.št. 169/3 k.o. Študa- posl. Stavba v izmeri 3 m2, dvorišče v izmeri 107 m2 (ID 437928)"/>
    <hyperlink ref="B155" r:id="rId89" display="parc.št. 169/4 k.o. Študa- travnik v izmeri 262 m2 (ID 4969446)"/>
    <hyperlink ref="B156" r:id="rId90" display="parc.št. 170/9 k.o. Študa- travnik v izmeri 370 m2  (ID 5139031)"/>
    <hyperlink ref="B157" r:id="rId91" display="parc.št. 176/4 k.o. Študa- dvorišče v izmeri 28 m2 (ID 99712)"/>
    <hyperlink ref="B158" r:id="rId92" display="parc.št. 176/7 k.o. Študa- dvorišče v izmeri 65 m2 (ID 1275171)"/>
    <hyperlink ref="B159" r:id="rId93" display="parc.št. 176/6 k.o. Študa- funk.objekt v izmeri 46 m2, dvorišče v izmeri 80 m2 (ID 4803042)"/>
    <hyperlink ref="B160" r:id="rId94" display="parc.št. 177/2 k.o. Študa- funk.objekt v izmeri 61 m2, dvorišče v izmeri 190 m2 (ID 5304895)"/>
    <hyperlink ref="B161" r:id="rId95" display="parc.št. 179/4 k.o. Študa- funk.objekt v izmeri 61 m2, dvorišče v izmeri 1291 m2 (ID 2459342)"/>
    <hyperlink ref="B162" r:id="rId96" display="parc.št. 180/3 k.o. Študa- posl.stavb. V izmeri 118, funk.objekt v izmeri 8, dvorišče v izmeri 4956 m2 (ID 270154)"/>
    <hyperlink ref="B163" r:id="rId97" display="parc.št. 180/4 k.o. Študa- dvorišče v izmeri 41 m2 (ID 4299749)"/>
    <hyperlink ref="B164" r:id="rId98" display="parc.št. 180/6 k.o. Študa- dvorišče v izmeri 65 m2 (ID 2786781)"/>
    <hyperlink ref="B65" r:id="rId99" display="parc.št. 1181/15- cesta v izmeri 374 m2 (ID 1961-1181/15-0)"/>
    <hyperlink ref="B66" r:id="rId100" display="parc.št. 1224/5- pot v izmeri 225 m2 (ID 1961-1224/5-0)"/>
    <hyperlink ref="B67" r:id="rId101" display="parc.št. 1225/5- pot v izmeri 5 m2 (ID 1961-1225/5-0)"/>
    <hyperlink ref="B114" r:id="rId102" display="parc.št. 1244/428- gozd v izmeri 1.273 m2 (ID 1961-1244/428-0)"/>
    <hyperlink ref="B115" r:id="rId103" display="parc.št. 1244/431- gozd v izmeri 891 m2 (ID 1961-1244/431-0)"/>
    <hyperlink ref="B145" r:id="rId104" display="parc.št. 175/5 k.o. Študa- zemljišče v izmeri 24991 m2 (ID1963-175/5-0)"/>
    <hyperlink ref="B116" r:id="rId105" display="parc.št. 528/1- pašnik v izmeri 188 m2 (ID 1961-528/1-0)"/>
    <hyperlink ref="B119" r:id="rId106" display="parc.št. 1646/102- travnik v izmeri 386 m2 (ID 1961-1646/102-0) (le del zemljišča)"/>
    <hyperlink ref="B121" r:id="rId107" display="parc.št. 1252/9- gozd v izmeri 28 m2 (ID 1961-1252/9-0) (delež OT 2/3)"/>
    <hyperlink ref="B122" r:id="rId108" display="parc.št. 1252/1- gozd v izmeri 210 m2 (ID 1961-1252/1-0) (delež OT 2/3)"/>
    <hyperlink ref="B63" r:id="rId109" display="parc.št. 1570/6- cesta v izmeri 173 m2 (odkup cca. 8 m2) (ID 1961-1570/6-0)"/>
    <hyperlink ref="B57" r:id="rId110" display="parc.št. 1267/7- gozd v izmeri 44 m2 (ID 1961-1267/7-0)"/>
    <hyperlink ref="B58" r:id="rId111" display="parc.št. 943/2- gozd v izmeri 174 m2 (ID 1961-943/2-0)"/>
    <hyperlink ref="B59" r:id="rId112" display="parc.št. 944/3- njiva v izmeri 223 m2 (ID 1961-944/3-0) (odkup celega ali le del zemljišča)"/>
    <hyperlink ref="B60" r:id="rId113" display="parc.št. 943/1- gozd v izmeri 2081 m2 (ID 1961-943/1-0) (odkup le del zemljišča)"/>
    <hyperlink ref="B61" r:id="rId114" display="parc.št. 944/4- gozd v izmeri 4 m2 (ID 1961-944/4-0)"/>
    <hyperlink ref="B117" r:id="rId115" display="parc.št. 5/5- sadovnjak v izmeri 4 m2 (ID 1961-5/5-0)"/>
    <hyperlink ref="B118" r:id="rId116" display="parc.št. 1244/99- pot v izmeri 9890 m2 (ID 1961-1244/99-0) (odkup cca. 31 m2)"/>
    <hyperlink ref="B64" r:id="rId117" display="parc.št. 892/19- sadovnjak v izmeri 111 m2 (ID 1961-892/19-0)"/>
    <hyperlink ref="B120" r:id="rId118" display="parc.št. 1577/6- cesta v izmeri 82 m2 (ID 1961-1577/6-0)"/>
  </hyperlinks>
  <printOptions/>
  <pageMargins left="0.7" right="0.7" top="0.75" bottom="0.75" header="0.3" footer="0.3"/>
  <pageSetup horizontalDpi="600" verticalDpi="600" orientation="landscape" paperSize="9" r:id="rId1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Polona Gorše Prusnik</dc:creator>
  <cp:keywords/>
  <dc:description/>
  <cp:lastModifiedBy>Barbara Gradišek</cp:lastModifiedBy>
  <cp:lastPrinted>2012-09-24T07:17:25Z</cp:lastPrinted>
  <dcterms:created xsi:type="dcterms:W3CDTF">2007-10-31T16:26:30Z</dcterms:created>
  <dcterms:modified xsi:type="dcterms:W3CDTF">2012-10-05T10:13:18Z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-1809808506</vt:i4>
  </property>
  <property fmtid="{D5CDD505-2E9C-101B-9397-08002B2CF9AE}" pid="3" name="_EmailSubject">
    <vt:lpwstr>DOPOLNJENI LETNI NAČRT RAZPOLAGANJA Z NEPREMIČNINAMI 2008 IN 2009</vt:lpwstr>
  </property>
  <property fmtid="{D5CDD505-2E9C-101B-9397-08002B2CF9AE}" pid="4" name="_AuthorEmail">
    <vt:lpwstr>Marija.Petek@trzin.si</vt:lpwstr>
  </property>
  <property fmtid="{D5CDD505-2E9C-101B-9397-08002B2CF9AE}" pid="5" name="_AuthorEmailDisplayName">
    <vt:lpwstr>Marija Petek</vt:lpwstr>
  </property>
  <property fmtid="{D5CDD505-2E9C-101B-9397-08002B2CF9AE}" pid="6" name="_PreviousAdHocReviewCycleID">
    <vt:i4>2095917234</vt:i4>
  </property>
  <property fmtid="{D5CDD505-2E9C-101B-9397-08002B2CF9AE}" pid="7" name="_ReviewingToolsShownOnce">
    <vt:lpwstr/>
  </property>
</Properties>
</file>